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Ago-dic 19\"/>
    </mc:Choice>
  </mc:AlternateContent>
  <bookViews>
    <workbookView xWindow="0" yWindow="0" windowWidth="16815" windowHeight="7650"/>
  </bookViews>
  <sheets>
    <sheet name="Numeralia dic 19 CETI" sheetId="2" r:id="rId1"/>
  </sheets>
  <definedNames>
    <definedName name="_xlnm.Print_Titles" localSheetId="0">'Numeralia dic 19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2" l="1"/>
  <c r="D74" i="2" l="1"/>
  <c r="B289" i="2" l="1"/>
  <c r="N288" i="2"/>
  <c r="M288" i="2"/>
  <c r="B340" i="2"/>
  <c r="B341" i="2"/>
  <c r="B342" i="2"/>
  <c r="B343" i="2"/>
  <c r="B344" i="2"/>
  <c r="B339" i="2"/>
  <c r="B174" i="2"/>
  <c r="B175" i="2"/>
  <c r="B173" i="2"/>
  <c r="B311" i="2"/>
  <c r="B312" i="2"/>
  <c r="B313" i="2"/>
  <c r="B314" i="2"/>
  <c r="B310" i="2"/>
  <c r="B306" i="2"/>
  <c r="B307" i="2"/>
  <c r="B308" i="2"/>
  <c r="B305" i="2"/>
  <c r="B299" i="2"/>
  <c r="B300" i="2"/>
  <c r="B301" i="2"/>
  <c r="B302" i="2"/>
  <c r="B303" i="2"/>
  <c r="B298" i="2"/>
  <c r="B304" i="2" l="1"/>
  <c r="B309" i="2"/>
  <c r="B297" i="2"/>
  <c r="B61" i="2" l="1"/>
  <c r="B148" i="2" l="1"/>
  <c r="B147" i="2"/>
  <c r="B146" i="2"/>
  <c r="B145" i="2"/>
  <c r="B144" i="2"/>
  <c r="B143" i="2"/>
  <c r="B142" i="2"/>
  <c r="B141" i="2"/>
  <c r="B140" i="2"/>
  <c r="B158" i="2" l="1"/>
  <c r="B157" i="2"/>
  <c r="N156" i="2"/>
  <c r="M156" i="2"/>
  <c r="B151" i="2"/>
  <c r="B156" i="2" l="1"/>
  <c r="N309" i="2" l="1"/>
  <c r="N304" i="2"/>
  <c r="N297" i="2"/>
  <c r="B320" i="2"/>
  <c r="B319" i="2"/>
  <c r="B318" i="2"/>
  <c r="B317" i="2"/>
  <c r="N316" i="2"/>
  <c r="M316" i="2"/>
  <c r="B372" i="2"/>
  <c r="B371" i="2"/>
  <c r="B370" i="2"/>
  <c r="B369" i="2"/>
  <c r="B368" i="2"/>
  <c r="B367" i="2"/>
  <c r="N366" i="2"/>
  <c r="M366" i="2"/>
  <c r="B365" i="2"/>
  <c r="B364" i="2"/>
  <c r="B363" i="2"/>
  <c r="B362" i="2"/>
  <c r="B361" i="2"/>
  <c r="B360" i="2"/>
  <c r="N359" i="2"/>
  <c r="M359" i="2"/>
  <c r="B358" i="2"/>
  <c r="B357" i="2"/>
  <c r="B356" i="2"/>
  <c r="B355" i="2"/>
  <c r="B354" i="2"/>
  <c r="B353" i="2"/>
  <c r="N352" i="2"/>
  <c r="M352" i="2"/>
  <c r="B351" i="2"/>
  <c r="B350" i="2"/>
  <c r="B349" i="2"/>
  <c r="B348" i="2"/>
  <c r="B347" i="2"/>
  <c r="B346" i="2"/>
  <c r="N345" i="2"/>
  <c r="M345" i="2"/>
  <c r="N338" i="2"/>
  <c r="M338" i="2"/>
  <c r="M337" i="2" l="1"/>
  <c r="B296" i="2"/>
  <c r="B345" i="2"/>
  <c r="M309" i="2"/>
  <c r="B352" i="2"/>
  <c r="B316" i="2"/>
  <c r="M304" i="2"/>
  <c r="N296" i="2"/>
  <c r="B338" i="2"/>
  <c r="B359" i="2"/>
  <c r="B366" i="2"/>
  <c r="N337" i="2"/>
  <c r="M297" i="2"/>
  <c r="M296" i="2" l="1"/>
  <c r="B337" i="2"/>
  <c r="B104" i="2" l="1"/>
  <c r="B90" i="2"/>
  <c r="B94" i="2"/>
  <c r="B93" i="2"/>
  <c r="N35" i="2"/>
  <c r="M35" i="2"/>
  <c r="B41" i="2"/>
  <c r="B40" i="2"/>
  <c r="B51" i="2"/>
  <c r="B55" i="2"/>
  <c r="M57" i="2"/>
  <c r="B330" i="2" l="1"/>
  <c r="B331" i="2"/>
  <c r="M64" i="2" l="1"/>
  <c r="B48" i="2" l="1"/>
  <c r="B155" i="2" l="1"/>
  <c r="B154" i="2"/>
  <c r="B152" i="2"/>
  <c r="B150" i="2"/>
  <c r="N149" i="2"/>
  <c r="M149" i="2"/>
  <c r="B153" i="2"/>
  <c r="B149" i="2" l="1"/>
  <c r="B137" i="2"/>
  <c r="N135" i="2"/>
  <c r="M135" i="2"/>
  <c r="B246" i="2" l="1"/>
  <c r="B243" i="2"/>
  <c r="B240" i="2"/>
  <c r="B239" i="2" l="1"/>
  <c r="B253" i="2" l="1"/>
  <c r="B332" i="2" l="1"/>
  <c r="M329" i="2"/>
  <c r="B328" i="2"/>
  <c r="B327" i="2"/>
  <c r="B326" i="2"/>
  <c r="M325" i="2"/>
  <c r="B262" i="2"/>
  <c r="B249" i="2"/>
  <c r="N139" i="2"/>
  <c r="M139" i="2"/>
  <c r="B136" i="2"/>
  <c r="B135" i="2" s="1"/>
  <c r="B134" i="2"/>
  <c r="B133" i="2"/>
  <c r="B132" i="2"/>
  <c r="B131" i="2"/>
  <c r="N130" i="2"/>
  <c r="M130" i="2"/>
  <c r="B123" i="2"/>
  <c r="B122" i="2"/>
  <c r="N121" i="2"/>
  <c r="N120" i="2" s="1"/>
  <c r="M121" i="2"/>
  <c r="M120" i="2" s="1"/>
  <c r="B117" i="2"/>
  <c r="B116" i="2"/>
  <c r="N115" i="2"/>
  <c r="M115" i="2"/>
  <c r="B114" i="2"/>
  <c r="B113" i="2"/>
  <c r="B112" i="2"/>
  <c r="B111" i="2"/>
  <c r="B110" i="2"/>
  <c r="B109" i="2"/>
  <c r="N108" i="2"/>
  <c r="M108" i="2"/>
  <c r="B107" i="2"/>
  <c r="B106" i="2"/>
  <c r="B105" i="2"/>
  <c r="B103" i="2"/>
  <c r="B102" i="2"/>
  <c r="B101" i="2"/>
  <c r="B100" i="2"/>
  <c r="N99" i="2"/>
  <c r="M99" i="2"/>
  <c r="B97" i="2"/>
  <c r="B96" i="2"/>
  <c r="N95" i="2"/>
  <c r="M95" i="2"/>
  <c r="B92" i="2"/>
  <c r="B91" i="2"/>
  <c r="B89" i="2"/>
  <c r="N88" i="2"/>
  <c r="M88" i="2"/>
  <c r="B66" i="2"/>
  <c r="B65" i="2"/>
  <c r="N64" i="2"/>
  <c r="B63" i="2"/>
  <c r="B62" i="2"/>
  <c r="B60" i="2"/>
  <c r="B59" i="2"/>
  <c r="B58" i="2"/>
  <c r="N57" i="2"/>
  <c r="B56" i="2"/>
  <c r="B54" i="2"/>
  <c r="B53" i="2"/>
  <c r="B52" i="2"/>
  <c r="B50" i="2"/>
  <c r="B49" i="2"/>
  <c r="B47" i="2"/>
  <c r="N46" i="2"/>
  <c r="M46" i="2"/>
  <c r="B44" i="2"/>
  <c r="B43" i="2"/>
  <c r="N42" i="2"/>
  <c r="M42" i="2"/>
  <c r="B39" i="2"/>
  <c r="B38" i="2"/>
  <c r="B37" i="2"/>
  <c r="B36" i="2"/>
  <c r="B27" i="2"/>
  <c r="B88" i="2" l="1"/>
  <c r="B35" i="2"/>
  <c r="B271" i="2" s="1"/>
  <c r="N138" i="2"/>
  <c r="B329" i="2"/>
  <c r="M87" i="2"/>
  <c r="M34" i="2"/>
  <c r="N129" i="2"/>
  <c r="B130" i="2"/>
  <c r="B129" i="2" s="1"/>
  <c r="N166" i="2" s="1"/>
  <c r="B165" i="2" s="1"/>
  <c r="M138" i="2"/>
  <c r="B325" i="2"/>
  <c r="B57" i="2"/>
  <c r="B281" i="2" s="1"/>
  <c r="B280" i="2" s="1"/>
  <c r="B108" i="2"/>
  <c r="B115" i="2"/>
  <c r="M129" i="2"/>
  <c r="M45" i="2"/>
  <c r="B121" i="2"/>
  <c r="B46" i="2"/>
  <c r="B278" i="2" s="1"/>
  <c r="N87" i="2"/>
  <c r="B99" i="2"/>
  <c r="B139" i="2"/>
  <c r="B138" i="2" s="1"/>
  <c r="B120" i="2"/>
  <c r="N34" i="2"/>
  <c r="B42" i="2"/>
  <c r="N45" i="2"/>
  <c r="B64" i="2"/>
  <c r="B95" i="2"/>
  <c r="B274" i="2" l="1"/>
  <c r="B273" i="2" s="1"/>
  <c r="B284" i="2"/>
  <c r="B283" i="2" s="1"/>
  <c r="N86" i="2"/>
  <c r="B324" i="2"/>
  <c r="N128" i="2"/>
  <c r="M86" i="2"/>
  <c r="B34" i="2"/>
  <c r="B87" i="2"/>
  <c r="M33" i="2"/>
  <c r="B98" i="2"/>
  <c r="M128" i="2"/>
  <c r="B128" i="2"/>
  <c r="N163" i="2" s="1"/>
  <c r="B162" i="2" s="1"/>
  <c r="B45" i="2"/>
  <c r="N33" i="2"/>
  <c r="B277" i="2"/>
  <c r="B270" i="2"/>
  <c r="B269" i="2" l="1"/>
  <c r="B276" i="2"/>
  <c r="B33" i="2"/>
  <c r="B86" i="2"/>
</calcChain>
</file>

<file path=xl/sharedStrings.xml><?xml version="1.0" encoding="utf-8"?>
<sst xmlns="http://schemas.openxmlformats.org/spreadsheetml/2006/main" count="362" uniqueCount="218">
  <si>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</si>
  <si>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</si>
  <si>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</si>
  <si>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</si>
  <si>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</si>
  <si>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</si>
  <si>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</si>
  <si>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</si>
  <si>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</si>
  <si>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</si>
  <si>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</si>
  <si>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</si>
  <si>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</si>
  <si>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</si>
  <si>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</si>
  <si>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</si>
  <si>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</si>
  <si>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</si>
  <si>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</si>
  <si>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</si>
  <si>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</si>
  <si>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</si>
  <si>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</si>
  <si>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</si>
  <si>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</si>
  <si>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</si>
  <si>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</si>
  <si>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</si>
  <si>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</si>
  <si>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</si>
  <si>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</si>
  <si>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</si>
  <si>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</si>
  <si>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</si>
  <si>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</si>
  <si>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</si>
  <si>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</si>
  <si>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</si>
  <si>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</si>
  <si>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</si>
  <si>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</si>
  <si>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</si>
  <si>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</si>
  <si>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</si>
  <si>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</si>
  <si>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</si>
  <si>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</si>
  <si>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</si>
  <si>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</si>
  <si>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</si>
  <si>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</si>
  <si>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</si>
  <si>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</si>
  <si>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</si>
  <si>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</si>
  <si>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</si>
  <si>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</si>
  <si>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</si>
  <si>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</si>
  <si>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</si>
  <si>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</si>
  <si>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</si>
  <si>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</si>
  <si>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</si>
  <si>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</si>
  <si>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</si>
  <si>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</si>
  <si>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</si>
  <si>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</si>
  <si>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</si>
  <si>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</si>
  <si>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</si>
  <si>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</si>
  <si>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</si>
  <si>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</si>
  <si>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</si>
  <si>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</si>
  <si>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</si>
  <si>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</si>
  <si>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</si>
  <si>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</si>
  <si>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</si>
  <si>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</si>
  <si>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</si>
  <si>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</si>
  <si>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</si>
  <si>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</si>
  <si>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</si>
  <si>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</si>
  <si>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</si>
  <si>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</si>
  <si>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</si>
  <si>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</si>
  <si>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</si>
  <si>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</si>
  <si>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</si>
  <si>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</si>
  <si>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</si>
  <si>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</si>
  <si>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</si>
  <si>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</si>
  <si>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</si>
  <si>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</si>
  <si>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</si>
  <si>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</si>
  <si>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</si>
  <si>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</si>
  <si>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</si>
  <si>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</si>
  <si>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</si>
  <si>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</si>
  <si>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</si>
  <si>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</si>
  <si>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</si>
  <si>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</si>
  <si>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</si>
  <si>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</si>
  <si>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</si>
  <si>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</si>
  <si>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</si>
  <si>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</si>
  <si>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</si>
  <si>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</si>
  <si>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</si>
  <si>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</si>
  <si>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</si>
  <si>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</si>
  <si>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</si>
  <si>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</si>
  <si>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</si>
  <si>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</si>
  <si>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</si>
  <si>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</si>
  <si>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</si>
  <si>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</si>
  <si>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</si>
  <si>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</si>
  <si>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</si>
  <si>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</si>
  <si>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</si>
  <si>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</si>
  <si>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</si>
  <si>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</si>
  <si>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</si>
  <si>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</si>
  <si>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</si>
  <si>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</si>
  <si>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Miembros del Sistema Nacional de Investigadores (SNI)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</si>
  <si>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</si>
  <si>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</si>
  <si>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</si>
  <si>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</si>
  <si>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</si>
  <si>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 xml:space="preserve">Total de horas asignatura autorizadas </t>
  </si>
  <si>
    <t>Horas Asignatura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</si>
  <si>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</si>
  <si>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</si>
  <si>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</si>
  <si>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</si>
  <si>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</si>
  <si>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</si>
  <si>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</si>
  <si>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</si>
  <si>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2 Carreras de Educación Superior del Plantel Colomos acreditadas por CACEI</t>
  </si>
  <si>
    <t>Plazas docentes autorizadas CETI</t>
  </si>
  <si>
    <t xml:space="preserve">Porcentaje de egreso de tipo medio superior y superior </t>
  </si>
  <si>
    <t>Número de alumnos que egresan en el ciclo escolar t</t>
  </si>
  <si>
    <t xml:space="preserve">Porcentaje de egreso de educación media superior </t>
  </si>
  <si>
    <t>Número de alumnos que ingresan en el ciclo escolar t-n)</t>
  </si>
  <si>
    <t>*Indicador de corte semestral (datos de cierre agosto-diciembre 2018, los datos de febrero-junio 2019 no es posible calcularos a la fecha de la publicación de la numeralia)</t>
  </si>
  <si>
    <t>Docentes que imparten el servicio de tutroría</t>
  </si>
  <si>
    <t>Total del personal docente de EMS que imparte tutoría en el semestre.</t>
  </si>
  <si>
    <t>CETI Plantel Río Santiago</t>
  </si>
  <si>
    <t>Total de proyectos de investigación en desarrollo  en 2019</t>
  </si>
  <si>
    <t>Tecnólogo en Diseño y Mecánica Industrial</t>
  </si>
  <si>
    <t>Tecnólogo en Sistemas Electrónicos y Telecomunicaciones</t>
  </si>
  <si>
    <t xml:space="preserve">Ingeniería Civil Sustentable </t>
  </si>
  <si>
    <t>Ingeniería en Tecnología de Software</t>
  </si>
  <si>
    <t>Ingeniería Diseño Electrónico y de Sistemas inteligentes</t>
  </si>
  <si>
    <t>Ingeniería Civil Sustentable</t>
  </si>
  <si>
    <t>Tecnólogo en Siestmas Eléctricos y Comunicaciones</t>
  </si>
  <si>
    <r>
      <t xml:space="preserve">Total de docentes por </t>
    </r>
    <r>
      <rPr>
        <b/>
        <u/>
        <sz val="10"/>
        <color theme="1"/>
        <rFont val="Arial"/>
        <family val="2"/>
      </rPr>
      <t>adscripción</t>
    </r>
    <r>
      <rPr>
        <b/>
        <sz val="10"/>
        <color theme="1"/>
        <rFont val="Arial"/>
        <family val="2"/>
      </rPr>
      <t xml:space="preserve"> en el CETI</t>
    </r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</si>
  <si>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</si>
  <si>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</si>
  <si>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</si>
  <si>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</si>
  <si>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</si>
  <si>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</si>
  <si>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</si>
  <si>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</si>
  <si>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</si>
  <si>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</si>
  <si>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</si>
  <si>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</si>
  <si>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</si>
  <si>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</si>
  <si>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</si>
  <si>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</si>
  <si>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</si>
  <si>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</si>
  <si>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</si>
  <si>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</si>
  <si>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Semestre agosto-diciembre 2019</t>
  </si>
  <si>
    <t>Semestre Agosto-Diciembre 2019</t>
  </si>
  <si>
    <t>Al mes de diciembre de 2019</t>
  </si>
  <si>
    <t>Al 31 de diciembre de 2019</t>
  </si>
  <si>
    <t>A diciembre de 2019</t>
  </si>
  <si>
    <t>Semestre Agosto-diciembre de 2019</t>
  </si>
  <si>
    <t>(fecha de actualización 31 de diciembre de 2019)</t>
  </si>
  <si>
    <t>Programas activos de becas al mes de diciembre de 2019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</si>
  <si>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</si>
  <si>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</si>
  <si>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Matrícula de licenciatura en programas reconocidos por su calidad atendida en el año t -1 (2018)</t>
  </si>
  <si>
    <t>*Los programas de Ingeniería Civil Sustentable e Ingeniería en Tecnología de Softwarte entraron en vigor a partir de febrero 2019, por lo que al cierre de diciembre no son susceptibles de iniciar un proceso de acreditación.</t>
  </si>
  <si>
    <t xml:space="preserve">*Los programas de Ingeniería en Desarrollo de Software e Ingeniería en Electrónica y Sistemas Inteligentes, iniciaron en 2019 su proceso de acreditación ante CACEI, mismo que tendrá continuación en 2020 para su conclusión. </t>
  </si>
  <si>
    <t>Egreso</t>
  </si>
  <si>
    <t>Tecnólogo Desarrollo de Software</t>
  </si>
  <si>
    <t>Tecnólogo en Electrotecnia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</si>
</sst>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color rgb="FFFFFFFF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3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10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6" fillId="5" borderId="12" xfId="1" applyFill="1" applyBorder="1"/>
    <xf numFmtId="0" fontId="16" fillId="5" borderId="11" xfId="1" applyFill="1" applyBorder="1"/>
    <xf numFmtId="0" fontId="0" fillId="0" borderId="1" xfId="0" applyBorder="1"/>
    <xf numFmtId="0" fontId="2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5" borderId="5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5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10" borderId="1" xfId="0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13</xdr:col>
      <xdr:colOff>179916</xdr:colOff>
      <xdr:row>0</xdr:row>
      <xdr:rowOff>0</xdr:rowOff>
    </xdr:from>
    <xdr:to>
      <xdr:col>14</xdr:col>
      <xdr:colOff>698500</xdr:colOff>
      <xdr:row>5</xdr:row>
      <xdr:rowOff>154980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583" y="0"/>
          <a:ext cx="1418167" cy="120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3"/>
  <sheetViews>
    <sheetView tabSelected="1" view="pageBreakPreview" topLeftCell="A123" zoomScale="80" zoomScaleNormal="80" zoomScaleSheetLayoutView="80" workbookViewId="0">
      <selection activeCell="L145" sqref="L14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6" t="s">
        <v>208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93" t="s">
        <v>4</v>
      </c>
      <c r="C26" s="193"/>
      <c r="D26" s="88" t="s">
        <v>5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"/>
    </row>
    <row r="27" spans="2:15" x14ac:dyDescent="0.25">
      <c r="B27" s="194">
        <f>SUM(B28:G30)</f>
        <v>3</v>
      </c>
      <c r="C27" s="194"/>
      <c r="D27" s="80" t="s">
        <v>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"/>
    </row>
    <row r="28" spans="2:15" x14ac:dyDescent="0.25">
      <c r="B28" s="78">
        <v>1</v>
      </c>
      <c r="C28" s="78"/>
      <c r="D28" s="78"/>
      <c r="E28" s="78"/>
      <c r="F28" s="78"/>
      <c r="G28" s="78"/>
      <c r="H28" s="135" t="s">
        <v>7</v>
      </c>
      <c r="I28" s="135"/>
      <c r="J28" s="135"/>
      <c r="K28" s="135"/>
      <c r="L28" s="135"/>
      <c r="M28" s="135"/>
      <c r="N28" s="135"/>
      <c r="O28" s="1"/>
    </row>
    <row r="29" spans="2:15" x14ac:dyDescent="0.25">
      <c r="B29" s="78">
        <v>1</v>
      </c>
      <c r="C29" s="78"/>
      <c r="D29" s="78"/>
      <c r="E29" s="78"/>
      <c r="F29" s="78"/>
      <c r="G29" s="78"/>
      <c r="H29" s="135" t="s">
        <v>8</v>
      </c>
      <c r="I29" s="135"/>
      <c r="J29" s="135"/>
      <c r="K29" s="135"/>
      <c r="L29" s="135"/>
      <c r="M29" s="135"/>
      <c r="N29" s="135"/>
      <c r="O29" s="1"/>
    </row>
    <row r="30" spans="2:15" x14ac:dyDescent="0.25">
      <c r="B30" s="78">
        <v>1</v>
      </c>
      <c r="C30" s="78"/>
      <c r="D30" s="78"/>
      <c r="E30" s="78"/>
      <c r="F30" s="78"/>
      <c r="G30" s="78"/>
      <c r="H30" s="135" t="s">
        <v>9</v>
      </c>
      <c r="I30" s="135"/>
      <c r="J30" s="135"/>
      <c r="K30" s="135"/>
      <c r="L30" s="135"/>
      <c r="M30" s="135"/>
      <c r="N30" s="135"/>
      <c r="O30" s="1"/>
    </row>
    <row r="31" spans="2:15" ht="20.25" x14ac:dyDescent="0.25">
      <c r="B31" s="88" t="s">
        <v>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"/>
    </row>
    <row r="32" spans="2:15" ht="14.45" customHeight="1" x14ac:dyDescent="0.25">
      <c r="B32" s="187" t="s">
        <v>202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27" t="s">
        <v>11</v>
      </c>
      <c r="N32" s="27" t="s">
        <v>12</v>
      </c>
      <c r="O32" s="1"/>
    </row>
    <row r="33" spans="2:15" x14ac:dyDescent="0.25">
      <c r="B33" s="91">
        <f>B34+B45</f>
        <v>8041</v>
      </c>
      <c r="C33" s="91"/>
      <c r="D33" s="188" t="s">
        <v>13</v>
      </c>
      <c r="E33" s="188"/>
      <c r="F33" s="188"/>
      <c r="G33" s="188"/>
      <c r="H33" s="188"/>
      <c r="I33" s="188"/>
      <c r="J33" s="188"/>
      <c r="K33" s="188"/>
      <c r="L33" s="188"/>
      <c r="M33" s="11">
        <f>M34+M45</f>
        <v>2044</v>
      </c>
      <c r="N33" s="11">
        <f>N34+N45</f>
        <v>5997</v>
      </c>
      <c r="O33" s="1"/>
    </row>
    <row r="34" spans="2:15" x14ac:dyDescent="0.25">
      <c r="B34" s="79">
        <f>B35+B42</f>
        <v>2827</v>
      </c>
      <c r="C34" s="79"/>
      <c r="D34" s="79"/>
      <c r="E34" s="80" t="s">
        <v>14</v>
      </c>
      <c r="F34" s="80"/>
      <c r="G34" s="80"/>
      <c r="H34" s="80"/>
      <c r="I34" s="80"/>
      <c r="J34" s="80"/>
      <c r="K34" s="80"/>
      <c r="L34" s="80"/>
      <c r="M34" s="14">
        <f>M35+M42</f>
        <v>503</v>
      </c>
      <c r="N34" s="14">
        <f>N35+N42</f>
        <v>2324</v>
      </c>
      <c r="O34" s="1"/>
    </row>
    <row r="35" spans="2:15" x14ac:dyDescent="0.25">
      <c r="B35" s="76">
        <f>SUM(B36:J41)</f>
        <v>2234</v>
      </c>
      <c r="C35" s="76"/>
      <c r="D35" s="76"/>
      <c r="E35" s="76"/>
      <c r="F35" s="76"/>
      <c r="G35" s="76"/>
      <c r="H35" s="77" t="s">
        <v>15</v>
      </c>
      <c r="I35" s="77"/>
      <c r="J35" s="77"/>
      <c r="K35" s="77"/>
      <c r="L35" s="77"/>
      <c r="M35" s="18">
        <f>SUM(M36:M41)</f>
        <v>360</v>
      </c>
      <c r="N35" s="18">
        <f>SUM(N36:N41)</f>
        <v>1874</v>
      </c>
      <c r="O35" s="1"/>
    </row>
    <row r="36" spans="2:15" x14ac:dyDescent="0.25">
      <c r="B36" s="78">
        <f t="shared" ref="B36:B41" si="0">M36+N36</f>
        <v>201</v>
      </c>
      <c r="C36" s="78"/>
      <c r="D36" s="78"/>
      <c r="E36" s="78"/>
      <c r="F36" s="78"/>
      <c r="G36" s="78"/>
      <c r="H36" s="78"/>
      <c r="I36" s="78"/>
      <c r="J36" s="78"/>
      <c r="K36" s="135" t="s">
        <v>16</v>
      </c>
      <c r="L36" s="135"/>
      <c r="M36" s="48">
        <v>25</v>
      </c>
      <c r="N36" s="48">
        <v>176</v>
      </c>
      <c r="O36" s="1"/>
    </row>
    <row r="37" spans="2:15" x14ac:dyDescent="0.25">
      <c r="B37" s="78">
        <f t="shared" si="0"/>
        <v>432</v>
      </c>
      <c r="C37" s="78"/>
      <c r="D37" s="78"/>
      <c r="E37" s="78"/>
      <c r="F37" s="78"/>
      <c r="G37" s="78"/>
      <c r="H37" s="78"/>
      <c r="I37" s="78"/>
      <c r="J37" s="78"/>
      <c r="K37" s="135" t="s">
        <v>17</v>
      </c>
      <c r="L37" s="135"/>
      <c r="M37" s="48">
        <v>57</v>
      </c>
      <c r="N37" s="48">
        <v>375</v>
      </c>
      <c r="O37" s="1"/>
    </row>
    <row r="38" spans="2:15" x14ac:dyDescent="0.25">
      <c r="B38" s="78">
        <f t="shared" si="0"/>
        <v>584</v>
      </c>
      <c r="C38" s="78"/>
      <c r="D38" s="78"/>
      <c r="E38" s="78"/>
      <c r="F38" s="78"/>
      <c r="G38" s="78"/>
      <c r="H38" s="78"/>
      <c r="I38" s="78"/>
      <c r="J38" s="78"/>
      <c r="K38" s="135" t="s">
        <v>18</v>
      </c>
      <c r="L38" s="135"/>
      <c r="M38" s="48">
        <v>156</v>
      </c>
      <c r="N38" s="48">
        <v>428</v>
      </c>
      <c r="O38" s="1"/>
    </row>
    <row r="39" spans="2:15" x14ac:dyDescent="0.25">
      <c r="B39" s="78">
        <f t="shared" si="0"/>
        <v>855</v>
      </c>
      <c r="C39" s="78"/>
      <c r="D39" s="78"/>
      <c r="E39" s="78"/>
      <c r="F39" s="78"/>
      <c r="G39" s="78"/>
      <c r="H39" s="78"/>
      <c r="I39" s="78"/>
      <c r="J39" s="78"/>
      <c r="K39" s="135" t="s">
        <v>115</v>
      </c>
      <c r="L39" s="135"/>
      <c r="M39" s="48">
        <v>83</v>
      </c>
      <c r="N39" s="48">
        <v>772</v>
      </c>
      <c r="O39" s="1"/>
    </row>
    <row r="40" spans="2:15" x14ac:dyDescent="0.25">
      <c r="B40" s="78">
        <f t="shared" si="0"/>
        <v>120</v>
      </c>
      <c r="C40" s="78"/>
      <c r="D40" s="78"/>
      <c r="E40" s="78"/>
      <c r="F40" s="78"/>
      <c r="G40" s="78"/>
      <c r="H40" s="78"/>
      <c r="I40" s="78"/>
      <c r="J40" s="78"/>
      <c r="K40" s="135" t="s">
        <v>176</v>
      </c>
      <c r="L40" s="135"/>
      <c r="M40" s="48">
        <v>31</v>
      </c>
      <c r="N40" s="48">
        <v>89</v>
      </c>
      <c r="O40" s="1"/>
    </row>
    <row r="41" spans="2:15" x14ac:dyDescent="0.25">
      <c r="B41" s="78">
        <f t="shared" si="0"/>
        <v>42</v>
      </c>
      <c r="C41" s="78"/>
      <c r="D41" s="78"/>
      <c r="E41" s="78"/>
      <c r="F41" s="78"/>
      <c r="G41" s="78"/>
      <c r="H41" s="78"/>
      <c r="I41" s="78"/>
      <c r="J41" s="78"/>
      <c r="K41" s="135" t="s">
        <v>177</v>
      </c>
      <c r="L41" s="135"/>
      <c r="M41" s="48">
        <v>8</v>
      </c>
      <c r="N41" s="48">
        <v>34</v>
      </c>
      <c r="O41" s="1"/>
    </row>
    <row r="42" spans="2:15" x14ac:dyDescent="0.25">
      <c r="B42" s="76">
        <f>B43+B44</f>
        <v>593</v>
      </c>
      <c r="C42" s="76"/>
      <c r="D42" s="76"/>
      <c r="E42" s="76"/>
      <c r="F42" s="76"/>
      <c r="G42" s="76"/>
      <c r="H42" s="77" t="s">
        <v>20</v>
      </c>
      <c r="I42" s="77"/>
      <c r="J42" s="77"/>
      <c r="K42" s="77"/>
      <c r="L42" s="77"/>
      <c r="M42" s="18">
        <f>M43+M44</f>
        <v>143</v>
      </c>
      <c r="N42" s="18">
        <f>N43+N44</f>
        <v>450</v>
      </c>
      <c r="O42" s="1"/>
    </row>
    <row r="43" spans="2:15" x14ac:dyDescent="0.25">
      <c r="B43" s="198">
        <f>M43+N43</f>
        <v>279</v>
      </c>
      <c r="C43" s="198"/>
      <c r="D43" s="198"/>
      <c r="E43" s="198"/>
      <c r="F43" s="198"/>
      <c r="G43" s="198"/>
      <c r="H43" s="198"/>
      <c r="I43" s="198"/>
      <c r="J43" s="198"/>
      <c r="K43" s="135" t="s">
        <v>19</v>
      </c>
      <c r="L43" s="135"/>
      <c r="M43" s="48">
        <v>108</v>
      </c>
      <c r="N43" s="48">
        <v>171</v>
      </c>
      <c r="O43" s="1"/>
    </row>
    <row r="44" spans="2:15" x14ac:dyDescent="0.25">
      <c r="B44" s="195">
        <f>SUM(M44:N44)</f>
        <v>314</v>
      </c>
      <c r="C44" s="196"/>
      <c r="D44" s="196"/>
      <c r="E44" s="196"/>
      <c r="F44" s="196"/>
      <c r="G44" s="196"/>
      <c r="H44" s="196"/>
      <c r="I44" s="196"/>
      <c r="J44" s="197"/>
      <c r="K44" s="29"/>
      <c r="L44" s="29" t="s">
        <v>46</v>
      </c>
      <c r="M44" s="48">
        <v>35</v>
      </c>
      <c r="N44" s="48">
        <v>279</v>
      </c>
      <c r="O44" s="1"/>
    </row>
    <row r="45" spans="2:15" x14ac:dyDescent="0.25">
      <c r="B45" s="79">
        <f>B46+B57+B64</f>
        <v>5214</v>
      </c>
      <c r="C45" s="79"/>
      <c r="D45" s="79"/>
      <c r="E45" s="80" t="s">
        <v>21</v>
      </c>
      <c r="F45" s="80"/>
      <c r="G45" s="80"/>
      <c r="H45" s="80"/>
      <c r="I45" s="80"/>
      <c r="J45" s="80"/>
      <c r="K45" s="80"/>
      <c r="L45" s="80"/>
      <c r="M45" s="14">
        <f>M46+M57+M64</f>
        <v>1541</v>
      </c>
      <c r="N45" s="14">
        <f>N46+N57+N64</f>
        <v>3673</v>
      </c>
      <c r="O45" s="1"/>
    </row>
    <row r="46" spans="2:15" x14ac:dyDescent="0.25">
      <c r="B46" s="76">
        <f>SUM(B47:J56)</f>
        <v>2689</v>
      </c>
      <c r="C46" s="76"/>
      <c r="D46" s="76"/>
      <c r="E46" s="76"/>
      <c r="F46" s="76"/>
      <c r="G46" s="76"/>
      <c r="H46" s="77" t="s">
        <v>15</v>
      </c>
      <c r="I46" s="77"/>
      <c r="J46" s="77"/>
      <c r="K46" s="77"/>
      <c r="L46" s="77"/>
      <c r="M46" s="18">
        <f>SUM(M47:M56)</f>
        <v>664</v>
      </c>
      <c r="N46" s="18">
        <f>SUM(N47:N56)</f>
        <v>2025</v>
      </c>
      <c r="O46" s="1"/>
    </row>
    <row r="47" spans="2:15" x14ac:dyDescent="0.25">
      <c r="B47" s="78">
        <f t="shared" ref="B47:B56" si="1">M47+N47</f>
        <v>449</v>
      </c>
      <c r="C47" s="78"/>
      <c r="D47" s="78"/>
      <c r="E47" s="78"/>
      <c r="F47" s="78"/>
      <c r="G47" s="78"/>
      <c r="H47" s="78"/>
      <c r="I47" s="78"/>
      <c r="J47" s="78"/>
      <c r="K47" s="192" t="s">
        <v>23</v>
      </c>
      <c r="L47" s="192"/>
      <c r="M47" s="48">
        <v>68</v>
      </c>
      <c r="N47" s="48">
        <v>381</v>
      </c>
      <c r="O47" s="1"/>
    </row>
    <row r="48" spans="2:15" x14ac:dyDescent="0.25">
      <c r="B48" s="78">
        <f>M48+N48</f>
        <v>364</v>
      </c>
      <c r="C48" s="78"/>
      <c r="D48" s="78"/>
      <c r="E48" s="78"/>
      <c r="F48" s="78"/>
      <c r="G48" s="78"/>
      <c r="H48" s="78"/>
      <c r="I48" s="78"/>
      <c r="J48" s="78"/>
      <c r="K48" s="192" t="s">
        <v>24</v>
      </c>
      <c r="L48" s="192"/>
      <c r="M48" s="48">
        <v>69</v>
      </c>
      <c r="N48" s="48">
        <v>295</v>
      </c>
      <c r="O48" s="1"/>
    </row>
    <row r="49" spans="2:15" x14ac:dyDescent="0.25">
      <c r="B49" s="78">
        <f t="shared" si="1"/>
        <v>317</v>
      </c>
      <c r="C49" s="78"/>
      <c r="D49" s="78"/>
      <c r="E49" s="78"/>
      <c r="F49" s="78"/>
      <c r="G49" s="78"/>
      <c r="H49" s="78"/>
      <c r="I49" s="78"/>
      <c r="J49" s="78"/>
      <c r="K49" s="192" t="s">
        <v>25</v>
      </c>
      <c r="L49" s="192"/>
      <c r="M49" s="48">
        <v>95</v>
      </c>
      <c r="N49" s="48">
        <v>222</v>
      </c>
      <c r="O49" s="1"/>
    </row>
    <row r="50" spans="2:15" x14ac:dyDescent="0.25">
      <c r="B50" s="78">
        <f t="shared" si="1"/>
        <v>148</v>
      </c>
      <c r="C50" s="78"/>
      <c r="D50" s="78"/>
      <c r="E50" s="78"/>
      <c r="F50" s="78"/>
      <c r="G50" s="78"/>
      <c r="H50" s="78"/>
      <c r="I50" s="78"/>
      <c r="J50" s="78"/>
      <c r="K50" s="192" t="s">
        <v>26</v>
      </c>
      <c r="L50" s="192"/>
      <c r="M50" s="48">
        <v>26</v>
      </c>
      <c r="N50" s="48">
        <v>122</v>
      </c>
      <c r="O50" s="1"/>
    </row>
    <row r="51" spans="2:15" x14ac:dyDescent="0.25">
      <c r="B51" s="78">
        <f t="shared" ref="B51" si="2">M51+N51</f>
        <v>99</v>
      </c>
      <c r="C51" s="78"/>
      <c r="D51" s="78"/>
      <c r="E51" s="78"/>
      <c r="F51" s="78"/>
      <c r="G51" s="78"/>
      <c r="H51" s="78"/>
      <c r="I51" s="78"/>
      <c r="J51" s="78"/>
      <c r="K51" s="192" t="s">
        <v>175</v>
      </c>
      <c r="L51" s="192"/>
      <c r="M51" s="48">
        <v>25</v>
      </c>
      <c r="N51" s="48">
        <v>74</v>
      </c>
      <c r="O51" s="1"/>
    </row>
    <row r="52" spans="2:15" x14ac:dyDescent="0.25">
      <c r="B52" s="78">
        <f t="shared" si="1"/>
        <v>328</v>
      </c>
      <c r="C52" s="78"/>
      <c r="D52" s="78"/>
      <c r="E52" s="78"/>
      <c r="F52" s="78"/>
      <c r="G52" s="78"/>
      <c r="H52" s="78"/>
      <c r="I52" s="78"/>
      <c r="J52" s="78"/>
      <c r="K52" s="192" t="s">
        <v>27</v>
      </c>
      <c r="L52" s="192"/>
      <c r="M52" s="48">
        <v>52</v>
      </c>
      <c r="N52" s="48">
        <v>276</v>
      </c>
      <c r="O52" s="1"/>
    </row>
    <row r="53" spans="2:15" x14ac:dyDescent="0.25">
      <c r="B53" s="78">
        <f t="shared" si="1"/>
        <v>139</v>
      </c>
      <c r="C53" s="78"/>
      <c r="D53" s="78"/>
      <c r="E53" s="78"/>
      <c r="F53" s="78"/>
      <c r="G53" s="78"/>
      <c r="H53" s="78"/>
      <c r="I53" s="78"/>
      <c r="J53" s="78"/>
      <c r="K53" s="192" t="s">
        <v>28</v>
      </c>
      <c r="L53" s="192"/>
      <c r="M53" s="48">
        <v>23</v>
      </c>
      <c r="N53" s="48">
        <v>116</v>
      </c>
      <c r="O53" s="1"/>
    </row>
    <row r="54" spans="2:15" x14ac:dyDescent="0.25">
      <c r="B54" s="78">
        <f t="shared" si="1"/>
        <v>303</v>
      </c>
      <c r="C54" s="78"/>
      <c r="D54" s="78"/>
      <c r="E54" s="78"/>
      <c r="F54" s="78"/>
      <c r="G54" s="78"/>
      <c r="H54" s="78"/>
      <c r="I54" s="78"/>
      <c r="J54" s="78"/>
      <c r="K54" s="192" t="s">
        <v>29</v>
      </c>
      <c r="L54" s="192"/>
      <c r="M54" s="48">
        <v>18</v>
      </c>
      <c r="N54" s="48">
        <v>285</v>
      </c>
      <c r="O54" s="1"/>
    </row>
    <row r="55" spans="2:15" x14ac:dyDescent="0.25">
      <c r="B55" s="78">
        <f t="shared" ref="B55" si="3">M55+N55</f>
        <v>120</v>
      </c>
      <c r="C55" s="78"/>
      <c r="D55" s="78"/>
      <c r="E55" s="78"/>
      <c r="F55" s="78"/>
      <c r="G55" s="78"/>
      <c r="H55" s="78"/>
      <c r="I55" s="78"/>
      <c r="J55" s="78"/>
      <c r="K55" s="192" t="s">
        <v>174</v>
      </c>
      <c r="L55" s="192"/>
      <c r="M55" s="48">
        <v>24</v>
      </c>
      <c r="N55" s="48">
        <v>96</v>
      </c>
      <c r="O55" s="1"/>
    </row>
    <row r="56" spans="2:15" x14ac:dyDescent="0.25">
      <c r="B56" s="78">
        <f t="shared" si="1"/>
        <v>422</v>
      </c>
      <c r="C56" s="78"/>
      <c r="D56" s="78"/>
      <c r="E56" s="78"/>
      <c r="F56" s="78"/>
      <c r="G56" s="78"/>
      <c r="H56" s="78"/>
      <c r="I56" s="78"/>
      <c r="J56" s="78"/>
      <c r="K56" s="192" t="s">
        <v>30</v>
      </c>
      <c r="L56" s="192"/>
      <c r="M56" s="48">
        <v>264</v>
      </c>
      <c r="N56" s="48">
        <v>158</v>
      </c>
      <c r="O56" s="1"/>
    </row>
    <row r="57" spans="2:15" x14ac:dyDescent="0.25">
      <c r="B57" s="76">
        <f>SUM(B58:J63)</f>
        <v>1962</v>
      </c>
      <c r="C57" s="76"/>
      <c r="D57" s="76"/>
      <c r="E57" s="76"/>
      <c r="F57" s="76"/>
      <c r="G57" s="76"/>
      <c r="H57" s="77" t="s">
        <v>20</v>
      </c>
      <c r="I57" s="77"/>
      <c r="J57" s="77"/>
      <c r="K57" s="77"/>
      <c r="L57" s="77"/>
      <c r="M57" s="18">
        <f>SUM(M58:M63)</f>
        <v>725</v>
      </c>
      <c r="N57" s="18">
        <f>SUM(N58:N63)</f>
        <v>1237</v>
      </c>
      <c r="O57" s="1"/>
    </row>
    <row r="58" spans="2:15" x14ac:dyDescent="0.25">
      <c r="B58" s="78">
        <f t="shared" ref="B58:B63" si="4">M58+N58</f>
        <v>639</v>
      </c>
      <c r="C58" s="78"/>
      <c r="D58" s="78"/>
      <c r="E58" s="78"/>
      <c r="F58" s="78"/>
      <c r="G58" s="78"/>
      <c r="H58" s="78"/>
      <c r="I58" s="78"/>
      <c r="J58" s="78"/>
      <c r="K58" s="135" t="s">
        <v>23</v>
      </c>
      <c r="L58" s="135"/>
      <c r="M58" s="48">
        <v>96</v>
      </c>
      <c r="N58" s="48">
        <v>543</v>
      </c>
      <c r="O58" s="1"/>
    </row>
    <row r="59" spans="2:15" x14ac:dyDescent="0.25">
      <c r="B59" s="78">
        <f t="shared" si="4"/>
        <v>262</v>
      </c>
      <c r="C59" s="78"/>
      <c r="D59" s="78"/>
      <c r="E59" s="78"/>
      <c r="F59" s="78"/>
      <c r="G59" s="78"/>
      <c r="H59" s="78"/>
      <c r="I59" s="78"/>
      <c r="J59" s="78"/>
      <c r="K59" s="135" t="s">
        <v>31</v>
      </c>
      <c r="L59" s="135"/>
      <c r="M59" s="48">
        <v>122</v>
      </c>
      <c r="N59" s="48">
        <v>140</v>
      </c>
      <c r="O59" s="1"/>
    </row>
    <row r="60" spans="2:15" x14ac:dyDescent="0.25">
      <c r="B60" s="78">
        <f t="shared" si="4"/>
        <v>288</v>
      </c>
      <c r="C60" s="78"/>
      <c r="D60" s="78"/>
      <c r="E60" s="78"/>
      <c r="F60" s="78"/>
      <c r="G60" s="78"/>
      <c r="H60" s="78"/>
      <c r="I60" s="78"/>
      <c r="J60" s="78"/>
      <c r="K60" s="135" t="s">
        <v>32</v>
      </c>
      <c r="L60" s="135"/>
      <c r="M60" s="48">
        <v>30</v>
      </c>
      <c r="N60" s="48">
        <v>258</v>
      </c>
      <c r="O60" s="1"/>
    </row>
    <row r="61" spans="2:15" x14ac:dyDescent="0.25">
      <c r="B61" s="78">
        <f t="shared" ref="B61" si="5">M61+N61</f>
        <v>250</v>
      </c>
      <c r="C61" s="78"/>
      <c r="D61" s="78"/>
      <c r="E61" s="78"/>
      <c r="F61" s="78"/>
      <c r="G61" s="78"/>
      <c r="H61" s="78"/>
      <c r="I61" s="78"/>
      <c r="J61" s="78"/>
      <c r="K61" s="135" t="s">
        <v>33</v>
      </c>
      <c r="L61" s="135"/>
      <c r="M61" s="48">
        <v>176</v>
      </c>
      <c r="N61" s="48">
        <v>74</v>
      </c>
      <c r="O61" s="1"/>
    </row>
    <row r="62" spans="2:15" x14ac:dyDescent="0.25">
      <c r="B62" s="78">
        <f t="shared" si="4"/>
        <v>350</v>
      </c>
      <c r="C62" s="78"/>
      <c r="D62" s="78"/>
      <c r="E62" s="78"/>
      <c r="F62" s="78"/>
      <c r="G62" s="78"/>
      <c r="H62" s="78"/>
      <c r="I62" s="78"/>
      <c r="J62" s="78"/>
      <c r="K62" s="135" t="s">
        <v>30</v>
      </c>
      <c r="L62" s="135"/>
      <c r="M62" s="48">
        <v>224</v>
      </c>
      <c r="N62" s="48">
        <v>126</v>
      </c>
      <c r="O62" s="1"/>
    </row>
    <row r="63" spans="2:15" x14ac:dyDescent="0.25">
      <c r="B63" s="78">
        <f t="shared" si="4"/>
        <v>173</v>
      </c>
      <c r="C63" s="78"/>
      <c r="D63" s="78"/>
      <c r="E63" s="78"/>
      <c r="F63" s="78"/>
      <c r="G63" s="78"/>
      <c r="H63" s="78"/>
      <c r="I63" s="78"/>
      <c r="J63" s="78"/>
      <c r="K63" s="135" t="s">
        <v>34</v>
      </c>
      <c r="L63" s="135"/>
      <c r="M63" s="48">
        <v>77</v>
      </c>
      <c r="N63" s="48">
        <v>96</v>
      </c>
      <c r="O63" s="1"/>
    </row>
    <row r="64" spans="2:15" x14ac:dyDescent="0.25">
      <c r="B64" s="76">
        <f>SUM(B65:K66)</f>
        <v>563</v>
      </c>
      <c r="C64" s="76"/>
      <c r="D64" s="76"/>
      <c r="E64" s="76"/>
      <c r="F64" s="76"/>
      <c r="G64" s="76"/>
      <c r="H64" s="77" t="s">
        <v>35</v>
      </c>
      <c r="I64" s="77"/>
      <c r="J64" s="77"/>
      <c r="K64" s="77"/>
      <c r="L64" s="77"/>
      <c r="M64" s="18">
        <f>M65+M66</f>
        <v>152</v>
      </c>
      <c r="N64" s="18">
        <f>N65+N66</f>
        <v>411</v>
      </c>
      <c r="O64" s="1"/>
    </row>
    <row r="65" spans="2:15" x14ac:dyDescent="0.25">
      <c r="B65" s="78">
        <f>M65+N65</f>
        <v>305</v>
      </c>
      <c r="C65" s="78"/>
      <c r="D65" s="78"/>
      <c r="E65" s="78"/>
      <c r="F65" s="78"/>
      <c r="G65" s="78"/>
      <c r="H65" s="78"/>
      <c r="I65" s="78"/>
      <c r="J65" s="78"/>
      <c r="K65" s="78"/>
      <c r="L65" s="29" t="s">
        <v>23</v>
      </c>
      <c r="M65" s="48">
        <v>47</v>
      </c>
      <c r="N65" s="48">
        <v>258</v>
      </c>
      <c r="O65" s="1"/>
    </row>
    <row r="66" spans="2:15" x14ac:dyDescent="0.25">
      <c r="B66" s="78">
        <f>M66+N66</f>
        <v>258</v>
      </c>
      <c r="C66" s="78"/>
      <c r="D66" s="78"/>
      <c r="E66" s="78"/>
      <c r="F66" s="78"/>
      <c r="G66" s="78"/>
      <c r="H66" s="78"/>
      <c r="I66" s="78"/>
      <c r="J66" s="78"/>
      <c r="K66" s="78"/>
      <c r="L66" s="29" t="s">
        <v>36</v>
      </c>
      <c r="M66" s="48">
        <v>105</v>
      </c>
      <c r="N66" s="48">
        <v>153</v>
      </c>
      <c r="O66" s="1"/>
    </row>
    <row r="67" spans="2:15" ht="20.25" x14ac:dyDescent="0.25">
      <c r="B67" s="88" t="s">
        <v>37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"/>
    </row>
    <row r="68" spans="2:15" ht="26.45" customHeight="1" x14ac:dyDescent="0.25">
      <c r="B68" s="21">
        <v>0.33</v>
      </c>
      <c r="C68" s="191" t="s">
        <v>210</v>
      </c>
      <c r="D68" s="191"/>
      <c r="E68" s="191"/>
      <c r="F68" s="191"/>
      <c r="G68" s="191"/>
      <c r="H68" s="191"/>
      <c r="I68" s="191"/>
      <c r="J68" s="130" t="s">
        <v>201</v>
      </c>
      <c r="K68" s="130"/>
      <c r="L68" s="130"/>
      <c r="M68" s="130"/>
      <c r="N68" s="130"/>
      <c r="O68" s="1"/>
    </row>
    <row r="69" spans="2:15" ht="14.25" customHeight="1" x14ac:dyDescent="0.25">
      <c r="B69" s="78">
        <v>1</v>
      </c>
      <c r="C69" s="78"/>
      <c r="D69" s="78"/>
      <c r="E69" s="78"/>
      <c r="F69" s="78"/>
      <c r="G69" s="78"/>
      <c r="H69" s="78"/>
      <c r="I69" s="78"/>
      <c r="J69" s="135" t="s">
        <v>172</v>
      </c>
      <c r="K69" s="135"/>
      <c r="L69" s="135"/>
      <c r="M69" s="135"/>
      <c r="N69" s="135"/>
      <c r="O69" s="1"/>
    </row>
    <row r="70" spans="2:15" ht="14.25" customHeight="1" x14ac:dyDescent="0.25">
      <c r="B70" s="199" t="s">
        <v>211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"/>
    </row>
    <row r="71" spans="2:15" ht="39.75" customHeight="1" x14ac:dyDescent="0.25"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1"/>
    </row>
    <row r="72" spans="2:15" ht="20.25" x14ac:dyDescent="0.25">
      <c r="B72" s="88" t="s">
        <v>38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"/>
    </row>
    <row r="73" spans="2:15" ht="25.9" customHeight="1" x14ac:dyDescent="0.25">
      <c r="B73" s="202" t="s">
        <v>39</v>
      </c>
      <c r="C73" s="202"/>
      <c r="D73" s="203" t="s">
        <v>40</v>
      </c>
      <c r="E73" s="203"/>
      <c r="F73" s="203"/>
      <c r="G73" s="203"/>
      <c r="H73" s="203"/>
      <c r="I73" s="203"/>
      <c r="J73" s="203"/>
      <c r="K73" s="203"/>
      <c r="L73" s="204" t="s">
        <v>144</v>
      </c>
      <c r="M73" s="205"/>
      <c r="N73" s="206"/>
      <c r="O73" s="1"/>
    </row>
    <row r="74" spans="2:15" ht="14.45" customHeight="1" x14ac:dyDescent="0.25">
      <c r="B74" s="207">
        <f>D74/B34</f>
        <v>0.41422002122391227</v>
      </c>
      <c r="C74" s="207"/>
      <c r="D74" s="208">
        <f>M75+M76</f>
        <v>1171</v>
      </c>
      <c r="E74" s="208"/>
      <c r="F74" s="208"/>
      <c r="G74" s="208"/>
      <c r="H74" s="208"/>
      <c r="I74" s="208"/>
      <c r="J74" s="208"/>
      <c r="K74" s="208"/>
      <c r="L74" s="135" t="s">
        <v>163</v>
      </c>
      <c r="M74" s="135"/>
      <c r="N74" s="135"/>
      <c r="O74" s="1"/>
    </row>
    <row r="75" spans="2:15" ht="14.45" customHeight="1" x14ac:dyDescent="0.25">
      <c r="B75" s="189"/>
      <c r="C75" s="189"/>
      <c r="D75" s="189"/>
      <c r="E75" s="189"/>
      <c r="F75" s="189"/>
      <c r="G75" s="189"/>
      <c r="H75" s="189"/>
      <c r="I75" s="189"/>
      <c r="J75" s="189"/>
      <c r="K75" s="56"/>
      <c r="L75" s="54" t="s">
        <v>18</v>
      </c>
      <c r="M75" s="209">
        <v>464</v>
      </c>
      <c r="N75" s="209"/>
      <c r="O75" s="1"/>
    </row>
    <row r="76" spans="2:15" ht="14.45" customHeight="1" x14ac:dyDescent="0.25">
      <c r="B76" s="189"/>
      <c r="C76" s="189"/>
      <c r="D76" s="189"/>
      <c r="E76" s="189"/>
      <c r="F76" s="189"/>
      <c r="G76" s="189"/>
      <c r="H76" s="189"/>
      <c r="I76" s="189"/>
      <c r="J76" s="189"/>
      <c r="K76" s="53"/>
      <c r="L76" s="55" t="s">
        <v>115</v>
      </c>
      <c r="M76" s="209">
        <v>707</v>
      </c>
      <c r="N76" s="209"/>
      <c r="O76" s="1"/>
    </row>
    <row r="77" spans="2:15" ht="14.4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4.45" customHeight="1" x14ac:dyDescent="0.25">
      <c r="B78" s="190">
        <v>1574</v>
      </c>
      <c r="C78" s="190"/>
      <c r="D78" s="154" t="s">
        <v>212</v>
      </c>
      <c r="E78" s="155"/>
      <c r="F78" s="155"/>
      <c r="G78" s="155"/>
      <c r="H78" s="155"/>
      <c r="I78" s="155"/>
      <c r="J78" s="155"/>
      <c r="K78" s="155"/>
      <c r="L78" s="155"/>
      <c r="M78" s="155"/>
      <c r="N78" s="156"/>
      <c r="O78" s="1"/>
    </row>
    <row r="79" spans="2:15" ht="14.45" customHeight="1" x14ac:dyDescent="0.25">
      <c r="B79" s="74" t="s">
        <v>213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1"/>
    </row>
    <row r="80" spans="2:15" ht="36.75" customHeight="1" x14ac:dyDescent="0.2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1"/>
    </row>
    <row r="81" spans="2:15" ht="14.45" customHeight="1" x14ac:dyDescent="0.25">
      <c r="B81" s="75" t="s">
        <v>214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1"/>
    </row>
    <row r="82" spans="2:15" ht="31.5" customHeight="1" x14ac:dyDescent="0.2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1"/>
    </row>
    <row r="83" spans="2:15" ht="14.45" customHeight="1" x14ac:dyDescent="0.25"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1"/>
    </row>
    <row r="84" spans="2:15" ht="20.25" x14ac:dyDescent="0.25">
      <c r="B84" s="88" t="s">
        <v>41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1"/>
    </row>
    <row r="85" spans="2:15" ht="14.45" customHeight="1" x14ac:dyDescent="0.25">
      <c r="B85" s="187" t="s">
        <v>203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27" t="s">
        <v>11</v>
      </c>
      <c r="N85" s="27" t="s">
        <v>12</v>
      </c>
      <c r="O85" s="1"/>
    </row>
    <row r="86" spans="2:15" x14ac:dyDescent="0.25">
      <c r="B86" s="30">
        <f>B87+B98</f>
        <v>1336</v>
      </c>
      <c r="C86" s="188" t="s">
        <v>42</v>
      </c>
      <c r="D86" s="188"/>
      <c r="E86" s="188"/>
      <c r="F86" s="188"/>
      <c r="G86" s="188"/>
      <c r="H86" s="188"/>
      <c r="I86" s="188"/>
      <c r="J86" s="188"/>
      <c r="K86" s="188"/>
      <c r="L86" s="188"/>
      <c r="M86" s="49">
        <f>M87+M98</f>
        <v>93</v>
      </c>
      <c r="N86" s="49">
        <f>N87+N98</f>
        <v>376</v>
      </c>
      <c r="O86" s="1"/>
    </row>
    <row r="87" spans="2:15" x14ac:dyDescent="0.25">
      <c r="B87" s="79">
        <f>B88+B95</f>
        <v>505</v>
      </c>
      <c r="C87" s="79"/>
      <c r="D87" s="79"/>
      <c r="E87" s="80" t="s">
        <v>43</v>
      </c>
      <c r="F87" s="80"/>
      <c r="G87" s="80"/>
      <c r="H87" s="80"/>
      <c r="I87" s="80"/>
      <c r="J87" s="80"/>
      <c r="K87" s="80"/>
      <c r="L87" s="80"/>
      <c r="M87" s="17">
        <f>M88+M95</f>
        <v>93</v>
      </c>
      <c r="N87" s="17">
        <f>N88+N95</f>
        <v>376</v>
      </c>
      <c r="O87" s="1"/>
    </row>
    <row r="88" spans="2:15" x14ac:dyDescent="0.25">
      <c r="B88" s="76">
        <f>SUM(B89:J94)</f>
        <v>404</v>
      </c>
      <c r="C88" s="76"/>
      <c r="D88" s="76"/>
      <c r="E88" s="76"/>
      <c r="F88" s="76"/>
      <c r="G88" s="76"/>
      <c r="H88" s="77" t="s">
        <v>15</v>
      </c>
      <c r="I88" s="77"/>
      <c r="J88" s="77"/>
      <c r="K88" s="77"/>
      <c r="L88" s="77"/>
      <c r="M88" s="50">
        <f>SUM(M89:M92)</f>
        <v>61</v>
      </c>
      <c r="N88" s="50">
        <f>SUM(N89:N92)</f>
        <v>307</v>
      </c>
      <c r="O88" s="1"/>
    </row>
    <row r="89" spans="2:15" x14ac:dyDescent="0.25">
      <c r="B89" s="78">
        <f t="shared" ref="B89:B94" si="6">M89+N89</f>
        <v>95</v>
      </c>
      <c r="C89" s="78"/>
      <c r="D89" s="78"/>
      <c r="E89" s="78"/>
      <c r="F89" s="78"/>
      <c r="G89" s="78"/>
      <c r="H89" s="78"/>
      <c r="I89" s="78"/>
      <c r="J89" s="78"/>
      <c r="K89" s="78"/>
      <c r="L89" s="29" t="s">
        <v>44</v>
      </c>
      <c r="M89" s="57">
        <v>9</v>
      </c>
      <c r="N89" s="57">
        <v>86</v>
      </c>
      <c r="O89" s="1"/>
    </row>
    <row r="90" spans="2:15" x14ac:dyDescent="0.25">
      <c r="B90" s="78">
        <f t="shared" si="6"/>
        <v>58</v>
      </c>
      <c r="C90" s="78"/>
      <c r="D90" s="78"/>
      <c r="E90" s="78"/>
      <c r="F90" s="78"/>
      <c r="G90" s="78"/>
      <c r="H90" s="78"/>
      <c r="I90" s="78"/>
      <c r="J90" s="78"/>
      <c r="K90" s="78"/>
      <c r="L90" s="60" t="s">
        <v>179</v>
      </c>
      <c r="M90" s="51">
        <v>13</v>
      </c>
      <c r="N90" s="51">
        <v>45</v>
      </c>
      <c r="O90" s="1"/>
    </row>
    <row r="91" spans="2:15" x14ac:dyDescent="0.25">
      <c r="B91" s="78">
        <f t="shared" si="6"/>
        <v>103</v>
      </c>
      <c r="C91" s="78"/>
      <c r="D91" s="78"/>
      <c r="E91" s="78"/>
      <c r="F91" s="78"/>
      <c r="G91" s="78"/>
      <c r="H91" s="78"/>
      <c r="I91" s="78"/>
      <c r="J91" s="78"/>
      <c r="K91" s="78"/>
      <c r="L91" s="29" t="s">
        <v>46</v>
      </c>
      <c r="M91" s="57">
        <v>30</v>
      </c>
      <c r="N91" s="57">
        <v>73</v>
      </c>
      <c r="O91" s="1"/>
    </row>
    <row r="92" spans="2:15" ht="17.25" customHeight="1" x14ac:dyDescent="0.25">
      <c r="B92" s="78">
        <f t="shared" si="6"/>
        <v>112</v>
      </c>
      <c r="C92" s="78"/>
      <c r="D92" s="78"/>
      <c r="E92" s="78"/>
      <c r="F92" s="78"/>
      <c r="G92" s="78"/>
      <c r="H92" s="78"/>
      <c r="I92" s="78"/>
      <c r="J92" s="78"/>
      <c r="K92" s="78"/>
      <c r="L92" s="29" t="s">
        <v>47</v>
      </c>
      <c r="M92" s="57">
        <v>9</v>
      </c>
      <c r="N92" s="57">
        <v>103</v>
      </c>
      <c r="O92" s="1"/>
    </row>
    <row r="93" spans="2:15" x14ac:dyDescent="0.25">
      <c r="B93" s="78">
        <f t="shared" si="6"/>
        <v>36</v>
      </c>
      <c r="C93" s="78"/>
      <c r="D93" s="78"/>
      <c r="E93" s="78"/>
      <c r="F93" s="78"/>
      <c r="G93" s="78"/>
      <c r="H93" s="78"/>
      <c r="I93" s="78"/>
      <c r="J93" s="78"/>
      <c r="K93" s="78"/>
      <c r="L93" s="60" t="s">
        <v>178</v>
      </c>
      <c r="M93" s="57">
        <v>2</v>
      </c>
      <c r="N93" s="57">
        <v>34</v>
      </c>
      <c r="O93" s="1"/>
    </row>
    <row r="94" spans="2:15" x14ac:dyDescent="0.25">
      <c r="B94" s="78">
        <f t="shared" si="6"/>
        <v>0</v>
      </c>
      <c r="C94" s="78"/>
      <c r="D94" s="78"/>
      <c r="E94" s="78"/>
      <c r="F94" s="78"/>
      <c r="G94" s="78"/>
      <c r="H94" s="78"/>
      <c r="I94" s="78"/>
      <c r="J94" s="78"/>
      <c r="K94" s="78"/>
      <c r="L94" s="60" t="s">
        <v>177</v>
      </c>
      <c r="M94" s="57">
        <v>0</v>
      </c>
      <c r="N94" s="57">
        <v>0</v>
      </c>
      <c r="O94" s="1"/>
    </row>
    <row r="95" spans="2:15" x14ac:dyDescent="0.25">
      <c r="B95" s="76">
        <f>B96+B97</f>
        <v>101</v>
      </c>
      <c r="C95" s="76"/>
      <c r="D95" s="76"/>
      <c r="E95" s="76"/>
      <c r="F95" s="76"/>
      <c r="G95" s="76"/>
      <c r="H95" s="77" t="s">
        <v>20</v>
      </c>
      <c r="I95" s="77"/>
      <c r="J95" s="77"/>
      <c r="K95" s="77"/>
      <c r="L95" s="77"/>
      <c r="M95" s="50">
        <f>M96+M97</f>
        <v>32</v>
      </c>
      <c r="N95" s="50">
        <f>N96+N97</f>
        <v>69</v>
      </c>
      <c r="O95" s="1"/>
    </row>
    <row r="96" spans="2:15" x14ac:dyDescent="0.25">
      <c r="B96" s="78">
        <f>M96+N96</f>
        <v>66</v>
      </c>
      <c r="C96" s="78"/>
      <c r="D96" s="78"/>
      <c r="E96" s="78"/>
      <c r="F96" s="78"/>
      <c r="G96" s="78"/>
      <c r="H96" s="78"/>
      <c r="I96" s="78"/>
      <c r="J96" s="78"/>
      <c r="K96" s="78"/>
      <c r="L96" s="29" t="s">
        <v>47</v>
      </c>
      <c r="M96" s="57">
        <v>28</v>
      </c>
      <c r="N96" s="57">
        <v>38</v>
      </c>
      <c r="O96" s="1"/>
    </row>
    <row r="97" spans="2:15" x14ac:dyDescent="0.25">
      <c r="B97" s="78">
        <f>M97+N97</f>
        <v>35</v>
      </c>
      <c r="C97" s="78"/>
      <c r="D97" s="78"/>
      <c r="E97" s="78"/>
      <c r="F97" s="78"/>
      <c r="G97" s="78"/>
      <c r="H97" s="78"/>
      <c r="I97" s="78"/>
      <c r="J97" s="78"/>
      <c r="K97" s="78"/>
      <c r="L97" s="29" t="s">
        <v>124</v>
      </c>
      <c r="M97" s="57">
        <v>4</v>
      </c>
      <c r="N97" s="57">
        <v>31</v>
      </c>
      <c r="O97" s="1"/>
    </row>
    <row r="98" spans="2:15" x14ac:dyDescent="0.25">
      <c r="B98" s="79">
        <f>B99+B108+B115</f>
        <v>831</v>
      </c>
      <c r="C98" s="79"/>
      <c r="D98" s="79"/>
      <c r="E98" s="80" t="s">
        <v>48</v>
      </c>
      <c r="F98" s="80"/>
      <c r="G98" s="80"/>
      <c r="H98" s="80"/>
      <c r="I98" s="80"/>
      <c r="J98" s="80"/>
      <c r="K98" s="80"/>
      <c r="L98" s="80"/>
      <c r="M98" s="17"/>
      <c r="N98" s="17"/>
      <c r="O98" s="1"/>
    </row>
    <row r="99" spans="2:15" x14ac:dyDescent="0.25">
      <c r="B99" s="76">
        <f>SUM(B100:K107)</f>
        <v>350</v>
      </c>
      <c r="C99" s="76"/>
      <c r="D99" s="76"/>
      <c r="E99" s="76"/>
      <c r="F99" s="76"/>
      <c r="G99" s="76"/>
      <c r="H99" s="77" t="s">
        <v>15</v>
      </c>
      <c r="I99" s="77"/>
      <c r="J99" s="77"/>
      <c r="K99" s="77"/>
      <c r="L99" s="77"/>
      <c r="M99" s="50">
        <f>SUM(M100:M107)</f>
        <v>78</v>
      </c>
      <c r="N99" s="50">
        <f>SUM(N100:N107)</f>
        <v>272</v>
      </c>
      <c r="O99" s="1"/>
    </row>
    <row r="100" spans="2:15" x14ac:dyDescent="0.25">
      <c r="B100" s="78">
        <f t="shared" ref="B100:B107" si="7">M100+N100</f>
        <v>64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29" t="s">
        <v>23</v>
      </c>
      <c r="M100" s="57">
        <v>7</v>
      </c>
      <c r="N100" s="57">
        <v>57</v>
      </c>
      <c r="O100" s="1"/>
    </row>
    <row r="101" spans="2:15" x14ac:dyDescent="0.25">
      <c r="B101" s="78">
        <f t="shared" si="7"/>
        <v>39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29" t="s">
        <v>49</v>
      </c>
      <c r="M101" s="57">
        <v>8</v>
      </c>
      <c r="N101" s="57">
        <v>31</v>
      </c>
      <c r="O101" s="1"/>
    </row>
    <row r="102" spans="2:15" x14ac:dyDescent="0.25">
      <c r="B102" s="78">
        <f t="shared" si="7"/>
        <v>46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29" t="s">
        <v>50</v>
      </c>
      <c r="M102" s="57">
        <v>14</v>
      </c>
      <c r="N102" s="57">
        <v>32</v>
      </c>
      <c r="O102" s="1"/>
    </row>
    <row r="103" spans="2:15" x14ac:dyDescent="0.25">
      <c r="B103" s="78">
        <f t="shared" si="7"/>
        <v>34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29" t="s">
        <v>180</v>
      </c>
      <c r="M103" s="57">
        <v>5</v>
      </c>
      <c r="N103" s="57">
        <v>29</v>
      </c>
      <c r="O103" s="1"/>
    </row>
    <row r="104" spans="2:15" x14ac:dyDescent="0.25">
      <c r="B104" s="78">
        <f t="shared" ref="B104" si="8">M104+N104</f>
        <v>41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60" t="s">
        <v>27</v>
      </c>
      <c r="M104" s="57">
        <v>4</v>
      </c>
      <c r="N104" s="57">
        <v>37</v>
      </c>
      <c r="O104" s="1"/>
    </row>
    <row r="105" spans="2:15" x14ac:dyDescent="0.25">
      <c r="B105" s="78">
        <f t="shared" si="7"/>
        <v>34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29" t="s">
        <v>29</v>
      </c>
      <c r="M105" s="57">
        <v>0</v>
      </c>
      <c r="N105" s="57">
        <v>34</v>
      </c>
      <c r="O105" s="1"/>
    </row>
    <row r="106" spans="2:15" x14ac:dyDescent="0.25">
      <c r="B106" s="78">
        <f t="shared" si="7"/>
        <v>36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29" t="s">
        <v>174</v>
      </c>
      <c r="M106" s="57">
        <v>4</v>
      </c>
      <c r="N106" s="57">
        <v>32</v>
      </c>
      <c r="O106" s="1"/>
    </row>
    <row r="107" spans="2:15" x14ac:dyDescent="0.25">
      <c r="B107" s="78">
        <f t="shared" si="7"/>
        <v>56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29" t="s">
        <v>30</v>
      </c>
      <c r="M107" s="57">
        <v>36</v>
      </c>
      <c r="N107" s="57">
        <v>20</v>
      </c>
      <c r="O107" s="1"/>
    </row>
    <row r="108" spans="2:15" x14ac:dyDescent="0.25">
      <c r="B108" s="76">
        <f>SUM(B109:K114)</f>
        <v>346</v>
      </c>
      <c r="C108" s="76"/>
      <c r="D108" s="76"/>
      <c r="E108" s="76"/>
      <c r="F108" s="76"/>
      <c r="G108" s="76"/>
      <c r="H108" s="77" t="s">
        <v>51</v>
      </c>
      <c r="I108" s="77"/>
      <c r="J108" s="77"/>
      <c r="K108" s="77"/>
      <c r="L108" s="77"/>
      <c r="M108" s="50">
        <f>SUM(M109:M114)</f>
        <v>125</v>
      </c>
      <c r="N108" s="50">
        <f>SUM(N109:N114)</f>
        <v>221</v>
      </c>
      <c r="O108" s="1"/>
    </row>
    <row r="109" spans="2:15" x14ac:dyDescent="0.25">
      <c r="B109" s="78">
        <f t="shared" ref="B109:B114" si="9">M109+N109</f>
        <v>144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29" t="s">
        <v>23</v>
      </c>
      <c r="M109" s="57">
        <v>21</v>
      </c>
      <c r="N109" s="57">
        <v>123</v>
      </c>
      <c r="O109" s="1"/>
    </row>
    <row r="110" spans="2:15" x14ac:dyDescent="0.25">
      <c r="B110" s="78">
        <f t="shared" si="9"/>
        <v>35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29" t="s">
        <v>31</v>
      </c>
      <c r="M110" s="57">
        <v>11</v>
      </c>
      <c r="N110" s="57">
        <v>24</v>
      </c>
      <c r="O110" s="1"/>
    </row>
    <row r="111" spans="2:15" x14ac:dyDescent="0.25">
      <c r="B111" s="78">
        <f t="shared" si="9"/>
        <v>45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29" t="s">
        <v>32</v>
      </c>
      <c r="M111" s="57">
        <v>9</v>
      </c>
      <c r="N111" s="57">
        <v>36</v>
      </c>
      <c r="O111" s="1"/>
    </row>
    <row r="112" spans="2:15" x14ac:dyDescent="0.25">
      <c r="B112" s="78">
        <f t="shared" si="9"/>
        <v>34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29" t="s">
        <v>30</v>
      </c>
      <c r="M112" s="57">
        <v>30</v>
      </c>
      <c r="N112" s="57">
        <v>4</v>
      </c>
      <c r="O112" s="1"/>
    </row>
    <row r="113" spans="2:15" x14ac:dyDescent="0.25">
      <c r="B113" s="78">
        <f t="shared" si="9"/>
        <v>71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29" t="s">
        <v>33</v>
      </c>
      <c r="M113" s="57">
        <v>47</v>
      </c>
      <c r="N113" s="57">
        <v>24</v>
      </c>
      <c r="O113" s="1"/>
    </row>
    <row r="114" spans="2:15" x14ac:dyDescent="0.25">
      <c r="B114" s="78">
        <f t="shared" si="9"/>
        <v>17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29" t="s">
        <v>34</v>
      </c>
      <c r="M114" s="57">
        <v>7</v>
      </c>
      <c r="N114" s="57">
        <v>10</v>
      </c>
      <c r="O114" s="1"/>
    </row>
    <row r="115" spans="2:15" x14ac:dyDescent="0.25">
      <c r="B115" s="76">
        <f>B116+B117</f>
        <v>135</v>
      </c>
      <c r="C115" s="76"/>
      <c r="D115" s="76"/>
      <c r="E115" s="76"/>
      <c r="F115" s="76"/>
      <c r="G115" s="76"/>
      <c r="H115" s="77" t="s">
        <v>35</v>
      </c>
      <c r="I115" s="77"/>
      <c r="J115" s="77"/>
      <c r="K115" s="77"/>
      <c r="L115" s="77"/>
      <c r="M115" s="50">
        <f>M116+M117</f>
        <v>97</v>
      </c>
      <c r="N115" s="50">
        <f>N116+N117</f>
        <v>38</v>
      </c>
      <c r="O115" s="1"/>
    </row>
    <row r="116" spans="2:15" x14ac:dyDescent="0.25">
      <c r="B116" s="78">
        <f>M116+N116</f>
        <v>58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29" t="s">
        <v>36</v>
      </c>
      <c r="M116" s="52">
        <v>30</v>
      </c>
      <c r="N116" s="57">
        <v>28</v>
      </c>
      <c r="O116" s="1"/>
    </row>
    <row r="117" spans="2:15" x14ac:dyDescent="0.25">
      <c r="B117" s="78">
        <f>M117+N117</f>
        <v>77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29" t="s">
        <v>23</v>
      </c>
      <c r="M117" s="52">
        <v>67</v>
      </c>
      <c r="N117" s="57">
        <v>10</v>
      </c>
      <c r="O117" s="1"/>
    </row>
    <row r="118" spans="2:15" ht="20.25" x14ac:dyDescent="0.25">
      <c r="B118" s="88" t="s">
        <v>132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1"/>
    </row>
    <row r="119" spans="2:15" x14ac:dyDescent="0.25">
      <c r="B119" s="187" t="s">
        <v>203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27" t="s">
        <v>11</v>
      </c>
      <c r="N119" s="27" t="s">
        <v>12</v>
      </c>
      <c r="O119" s="1"/>
    </row>
    <row r="120" spans="2:15" x14ac:dyDescent="0.25">
      <c r="B120" s="30">
        <f>M120+N120</f>
        <v>11</v>
      </c>
      <c r="C120" s="188" t="s">
        <v>133</v>
      </c>
      <c r="D120" s="188"/>
      <c r="E120" s="188"/>
      <c r="F120" s="188"/>
      <c r="G120" s="188"/>
      <c r="H120" s="188"/>
      <c r="I120" s="188"/>
      <c r="J120" s="188"/>
      <c r="K120" s="188"/>
      <c r="L120" s="188"/>
      <c r="M120" s="11">
        <f>M121</f>
        <v>2</v>
      </c>
      <c r="N120" s="11">
        <f>N121</f>
        <v>9</v>
      </c>
      <c r="O120" s="1"/>
    </row>
    <row r="121" spans="2:15" x14ac:dyDescent="0.25">
      <c r="B121" s="79">
        <f>B122+B123</f>
        <v>11</v>
      </c>
      <c r="C121" s="79"/>
      <c r="D121" s="79"/>
      <c r="E121" s="80" t="s">
        <v>134</v>
      </c>
      <c r="F121" s="80"/>
      <c r="G121" s="80"/>
      <c r="H121" s="80"/>
      <c r="I121" s="80"/>
      <c r="J121" s="80"/>
      <c r="K121" s="80"/>
      <c r="L121" s="80"/>
      <c r="M121" s="14">
        <f>M122+M123</f>
        <v>2</v>
      </c>
      <c r="N121" s="14">
        <f>N122+N123</f>
        <v>9</v>
      </c>
      <c r="O121" s="1"/>
    </row>
    <row r="122" spans="2:15" x14ac:dyDescent="0.25">
      <c r="B122" s="174">
        <f>M122+N122</f>
        <v>2</v>
      </c>
      <c r="C122" s="175"/>
      <c r="D122" s="175"/>
      <c r="E122" s="175"/>
      <c r="F122" s="175"/>
      <c r="G122" s="175"/>
      <c r="H122" s="175"/>
      <c r="I122" s="175"/>
      <c r="J122" s="175"/>
      <c r="K122" s="176"/>
      <c r="L122" s="29" t="s">
        <v>44</v>
      </c>
      <c r="M122" s="44">
        <v>1</v>
      </c>
      <c r="N122" s="44">
        <v>1</v>
      </c>
      <c r="O122" s="1"/>
    </row>
    <row r="123" spans="2:15" x14ac:dyDescent="0.25">
      <c r="B123" s="78">
        <f>M123+N123</f>
        <v>9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29" t="s">
        <v>45</v>
      </c>
      <c r="M123" s="26">
        <v>1</v>
      </c>
      <c r="N123" s="26">
        <v>8</v>
      </c>
      <c r="O123" s="1"/>
    </row>
    <row r="124" spans="2:15" x14ac:dyDescent="0.25">
      <c r="B124" s="186" t="s">
        <v>135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"/>
    </row>
    <row r="125" spans="2:15" x14ac:dyDescent="0.2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"/>
    </row>
    <row r="126" spans="2:15" ht="20.25" x14ac:dyDescent="0.25">
      <c r="B126" s="88" t="s">
        <v>215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1"/>
    </row>
    <row r="127" spans="2:15" x14ac:dyDescent="0.25">
      <c r="B127" s="187" t="s">
        <v>207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27" t="s">
        <v>11</v>
      </c>
      <c r="N127" s="27" t="s">
        <v>12</v>
      </c>
      <c r="O127" s="1"/>
    </row>
    <row r="128" spans="2:15" x14ac:dyDescent="0.25">
      <c r="B128" s="30">
        <f>B129+B138</f>
        <v>619</v>
      </c>
      <c r="C128" s="188" t="s">
        <v>125</v>
      </c>
      <c r="D128" s="188"/>
      <c r="E128" s="188"/>
      <c r="F128" s="188"/>
      <c r="G128" s="188"/>
      <c r="H128" s="188"/>
      <c r="I128" s="188"/>
      <c r="J128" s="188"/>
      <c r="K128" s="188"/>
      <c r="L128" s="188"/>
      <c r="M128" s="11">
        <f>M129+M138</f>
        <v>131</v>
      </c>
      <c r="N128" s="11">
        <f>N129+N138</f>
        <v>445</v>
      </c>
      <c r="O128" s="1"/>
    </row>
    <row r="129" spans="2:15" x14ac:dyDescent="0.25">
      <c r="B129" s="79">
        <f>B130+B135</f>
        <v>255</v>
      </c>
      <c r="C129" s="79"/>
      <c r="D129" s="79"/>
      <c r="E129" s="80" t="s">
        <v>116</v>
      </c>
      <c r="F129" s="80"/>
      <c r="G129" s="80"/>
      <c r="H129" s="80"/>
      <c r="I129" s="80"/>
      <c r="J129" s="80"/>
      <c r="K129" s="80"/>
      <c r="L129" s="80"/>
      <c r="M129" s="14">
        <f>M130+M135</f>
        <v>30</v>
      </c>
      <c r="N129" s="14">
        <f>N130+N135</f>
        <v>204</v>
      </c>
      <c r="O129" s="1"/>
    </row>
    <row r="130" spans="2:15" x14ac:dyDescent="0.25">
      <c r="B130" s="76">
        <f>SUM(B131:J134)</f>
        <v>196</v>
      </c>
      <c r="C130" s="76"/>
      <c r="D130" s="76"/>
      <c r="E130" s="76"/>
      <c r="F130" s="76"/>
      <c r="G130" s="76"/>
      <c r="H130" s="77" t="s">
        <v>15</v>
      </c>
      <c r="I130" s="77"/>
      <c r="J130" s="77"/>
      <c r="K130" s="77"/>
      <c r="L130" s="77"/>
      <c r="M130" s="18">
        <f>SUM(M131:M132)</f>
        <v>24</v>
      </c>
      <c r="N130" s="18">
        <f>SUM(N131:N132)</f>
        <v>151</v>
      </c>
      <c r="O130" s="1"/>
    </row>
    <row r="131" spans="2:15" x14ac:dyDescent="0.25">
      <c r="B131" s="78">
        <f>M131+N131</f>
        <v>73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29" t="s">
        <v>46</v>
      </c>
      <c r="M131" s="73">
        <v>15</v>
      </c>
      <c r="N131" s="73">
        <v>58</v>
      </c>
      <c r="O131" s="1"/>
    </row>
    <row r="132" spans="2:15" x14ac:dyDescent="0.25">
      <c r="B132" s="78">
        <f>M132+N132</f>
        <v>102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29" t="s">
        <v>19</v>
      </c>
      <c r="M132" s="73">
        <v>9</v>
      </c>
      <c r="N132" s="73">
        <v>93</v>
      </c>
      <c r="O132" s="1"/>
    </row>
    <row r="133" spans="2:15" x14ac:dyDescent="0.25">
      <c r="B133" s="78">
        <f>M133+N133</f>
        <v>12</v>
      </c>
      <c r="C133" s="78"/>
      <c r="D133" s="78"/>
      <c r="E133" s="78"/>
      <c r="F133" s="78"/>
      <c r="G133" s="78"/>
      <c r="H133" s="78"/>
      <c r="I133" s="78"/>
      <c r="J133" s="78"/>
      <c r="K133" s="25"/>
      <c r="L133" s="29" t="s">
        <v>44</v>
      </c>
      <c r="M133" s="73">
        <v>3</v>
      </c>
      <c r="N133" s="73">
        <v>9</v>
      </c>
      <c r="O133" s="1"/>
    </row>
    <row r="134" spans="2:15" x14ac:dyDescent="0.25">
      <c r="B134" s="78">
        <f>M134+N134</f>
        <v>9</v>
      </c>
      <c r="C134" s="78"/>
      <c r="D134" s="78"/>
      <c r="E134" s="78"/>
      <c r="F134" s="78"/>
      <c r="G134" s="78"/>
      <c r="H134" s="78"/>
      <c r="I134" s="78"/>
      <c r="J134" s="78"/>
      <c r="K134" s="25"/>
      <c r="L134" s="29" t="s">
        <v>45</v>
      </c>
      <c r="M134" s="73">
        <v>1</v>
      </c>
      <c r="N134" s="73">
        <v>8</v>
      </c>
      <c r="O134" s="1"/>
    </row>
    <row r="135" spans="2:15" x14ac:dyDescent="0.25">
      <c r="B135" s="76">
        <f>B136+B137</f>
        <v>59</v>
      </c>
      <c r="C135" s="76"/>
      <c r="D135" s="76"/>
      <c r="E135" s="76"/>
      <c r="F135" s="76"/>
      <c r="G135" s="76"/>
      <c r="H135" s="77" t="s">
        <v>20</v>
      </c>
      <c r="I135" s="77"/>
      <c r="J135" s="77"/>
      <c r="K135" s="77"/>
      <c r="L135" s="77"/>
      <c r="M135" s="18">
        <f>M136+M137</f>
        <v>6</v>
      </c>
      <c r="N135" s="18">
        <f>N136+N137</f>
        <v>53</v>
      </c>
      <c r="O135" s="1"/>
    </row>
    <row r="136" spans="2:15" x14ac:dyDescent="0.25">
      <c r="B136" s="78">
        <f>M136+N136</f>
        <v>33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29" t="s">
        <v>47</v>
      </c>
      <c r="M136" s="73">
        <v>1</v>
      </c>
      <c r="N136" s="73">
        <v>32</v>
      </c>
      <c r="O136" s="1"/>
    </row>
    <row r="137" spans="2:15" x14ac:dyDescent="0.25">
      <c r="B137" s="78">
        <f>M137+N137</f>
        <v>26</v>
      </c>
      <c r="C137" s="78"/>
      <c r="D137" s="78"/>
      <c r="E137" s="78"/>
      <c r="F137" s="78"/>
      <c r="G137" s="78"/>
      <c r="H137" s="78"/>
      <c r="I137" s="78"/>
      <c r="J137" s="78"/>
      <c r="K137" s="45"/>
      <c r="L137" s="46" t="s">
        <v>124</v>
      </c>
      <c r="M137" s="73">
        <v>5</v>
      </c>
      <c r="N137" s="73">
        <v>21</v>
      </c>
      <c r="O137" s="1"/>
    </row>
    <row r="138" spans="2:15" x14ac:dyDescent="0.25">
      <c r="B138" s="79">
        <f>B139+B149+B156</f>
        <v>364</v>
      </c>
      <c r="C138" s="79"/>
      <c r="D138" s="79"/>
      <c r="E138" s="80" t="s">
        <v>117</v>
      </c>
      <c r="F138" s="80"/>
      <c r="G138" s="80"/>
      <c r="H138" s="80"/>
      <c r="I138" s="80"/>
      <c r="J138" s="80"/>
      <c r="K138" s="80"/>
      <c r="L138" s="80"/>
      <c r="M138" s="14">
        <f>M139+M149</f>
        <v>101</v>
      </c>
      <c r="N138" s="14">
        <f>N139+N149</f>
        <v>241</v>
      </c>
      <c r="O138" s="1"/>
    </row>
    <row r="139" spans="2:15" x14ac:dyDescent="0.25">
      <c r="B139" s="76">
        <f>SUM(B140:K148)</f>
        <v>222</v>
      </c>
      <c r="C139" s="76"/>
      <c r="D139" s="76"/>
      <c r="E139" s="76"/>
      <c r="F139" s="76"/>
      <c r="G139" s="76"/>
      <c r="H139" s="77" t="s">
        <v>15</v>
      </c>
      <c r="I139" s="77"/>
      <c r="J139" s="77"/>
      <c r="K139" s="77"/>
      <c r="L139" s="77"/>
      <c r="M139" s="18">
        <f>SUM(M140:M148)</f>
        <v>51</v>
      </c>
      <c r="N139" s="18">
        <f>SUM(N140:N148)</f>
        <v>171</v>
      </c>
      <c r="O139" s="1"/>
    </row>
    <row r="140" spans="2:15" x14ac:dyDescent="0.25">
      <c r="B140" s="78">
        <f t="shared" ref="B140:B148" si="10">M140+N140</f>
        <v>0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29" t="s">
        <v>22</v>
      </c>
      <c r="M140" s="63">
        <v>0</v>
      </c>
      <c r="N140" s="63">
        <v>0</v>
      </c>
      <c r="O140" s="1"/>
    </row>
    <row r="141" spans="2:15" x14ac:dyDescent="0.25">
      <c r="B141" s="78">
        <f t="shared" si="10"/>
        <v>36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60" t="s">
        <v>23</v>
      </c>
      <c r="M141" s="72">
        <v>4</v>
      </c>
      <c r="N141" s="72">
        <v>32</v>
      </c>
      <c r="O141" s="1"/>
    </row>
    <row r="142" spans="2:15" x14ac:dyDescent="0.25">
      <c r="B142" s="78">
        <f t="shared" si="10"/>
        <v>36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29" t="s">
        <v>49</v>
      </c>
      <c r="M142" s="73">
        <v>9</v>
      </c>
      <c r="N142" s="73">
        <v>27</v>
      </c>
      <c r="O142" s="1"/>
    </row>
    <row r="143" spans="2:15" x14ac:dyDescent="0.25">
      <c r="B143" s="78">
        <f t="shared" si="10"/>
        <v>27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29" t="s">
        <v>50</v>
      </c>
      <c r="M143" s="73">
        <v>11</v>
      </c>
      <c r="N143" s="73">
        <v>16</v>
      </c>
      <c r="O143" s="1"/>
    </row>
    <row r="144" spans="2:15" x14ac:dyDescent="0.25">
      <c r="B144" s="78">
        <f t="shared" si="10"/>
        <v>19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29" t="s">
        <v>26</v>
      </c>
      <c r="M144" s="63">
        <v>0</v>
      </c>
      <c r="N144" s="63">
        <v>19</v>
      </c>
      <c r="O144" s="1"/>
    </row>
    <row r="145" spans="2:15" x14ac:dyDescent="0.25">
      <c r="B145" s="78">
        <f t="shared" si="10"/>
        <v>24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60" t="s">
        <v>217</v>
      </c>
      <c r="M145" s="63">
        <v>2</v>
      </c>
      <c r="N145" s="63">
        <v>22</v>
      </c>
      <c r="O145" s="1"/>
    </row>
    <row r="146" spans="2:15" x14ac:dyDescent="0.25">
      <c r="B146" s="78">
        <f t="shared" si="10"/>
        <v>28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29" t="s">
        <v>29</v>
      </c>
      <c r="M146" s="63">
        <v>2</v>
      </c>
      <c r="N146" s="63">
        <v>26</v>
      </c>
      <c r="O146" s="1"/>
    </row>
    <row r="147" spans="2:15" x14ac:dyDescent="0.25">
      <c r="B147" s="78">
        <f t="shared" si="10"/>
        <v>18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29" t="s">
        <v>28</v>
      </c>
      <c r="M147" s="63">
        <v>2</v>
      </c>
      <c r="N147" s="63">
        <v>16</v>
      </c>
      <c r="O147" s="1"/>
    </row>
    <row r="148" spans="2:15" x14ac:dyDescent="0.25">
      <c r="B148" s="78">
        <f t="shared" si="10"/>
        <v>34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29" t="s">
        <v>140</v>
      </c>
      <c r="M148" s="71">
        <v>21</v>
      </c>
      <c r="N148" s="71">
        <v>13</v>
      </c>
      <c r="O148" s="1"/>
    </row>
    <row r="149" spans="2:15" x14ac:dyDescent="0.25">
      <c r="B149" s="76">
        <f>SUM(B150:J155)</f>
        <v>120</v>
      </c>
      <c r="C149" s="76"/>
      <c r="D149" s="76"/>
      <c r="E149" s="76"/>
      <c r="F149" s="76"/>
      <c r="G149" s="76"/>
      <c r="H149" s="77" t="s">
        <v>51</v>
      </c>
      <c r="I149" s="77"/>
      <c r="J149" s="77"/>
      <c r="K149" s="77"/>
      <c r="L149" s="77"/>
      <c r="M149" s="18">
        <f>SUM(M150:M155)</f>
        <v>50</v>
      </c>
      <c r="N149" s="18">
        <f>SUM(N150:N155)</f>
        <v>70</v>
      </c>
      <c r="O149" s="1"/>
    </row>
    <row r="150" spans="2:15" x14ac:dyDescent="0.25">
      <c r="B150" s="78">
        <f>M150+N150</f>
        <v>24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67" t="s">
        <v>31</v>
      </c>
      <c r="M150" s="70">
        <v>16</v>
      </c>
      <c r="N150" s="70">
        <v>8</v>
      </c>
      <c r="O150" s="1"/>
    </row>
    <row r="151" spans="2:15" x14ac:dyDescent="0.25">
      <c r="B151" s="174">
        <f>M151+N151</f>
        <v>33</v>
      </c>
      <c r="C151" s="175"/>
      <c r="D151" s="175"/>
      <c r="E151" s="175"/>
      <c r="F151" s="175"/>
      <c r="G151" s="175"/>
      <c r="H151" s="175"/>
      <c r="I151" s="175"/>
      <c r="J151" s="175"/>
      <c r="K151" s="176"/>
      <c r="L151" s="67" t="s">
        <v>216</v>
      </c>
      <c r="M151" s="70">
        <v>9</v>
      </c>
      <c r="N151" s="70">
        <v>24</v>
      </c>
      <c r="O151" s="1"/>
    </row>
    <row r="152" spans="2:15" x14ac:dyDescent="0.25">
      <c r="B152" s="78">
        <f>M152+N152</f>
        <v>21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67" t="s">
        <v>32</v>
      </c>
      <c r="M152" s="70">
        <v>2</v>
      </c>
      <c r="N152" s="70">
        <v>19</v>
      </c>
      <c r="O152" s="1"/>
    </row>
    <row r="153" spans="2:15" x14ac:dyDescent="0.25">
      <c r="B153" s="78">
        <f t="shared" ref="B153" si="11">M153+N153</f>
        <v>19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67" t="s">
        <v>33</v>
      </c>
      <c r="M153" s="70">
        <v>10</v>
      </c>
      <c r="N153" s="70">
        <v>9</v>
      </c>
      <c r="O153" s="1"/>
    </row>
    <row r="154" spans="2:15" x14ac:dyDescent="0.25">
      <c r="B154" s="78">
        <f>M154+N154</f>
        <v>19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67" t="s">
        <v>30</v>
      </c>
      <c r="M154" s="70">
        <v>12</v>
      </c>
      <c r="N154" s="70">
        <v>7</v>
      </c>
      <c r="O154" s="1"/>
    </row>
    <row r="155" spans="2:15" ht="17.25" customHeight="1" x14ac:dyDescent="0.25">
      <c r="B155" s="78">
        <f>M155+N155</f>
        <v>4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67" t="s">
        <v>34</v>
      </c>
      <c r="M155" s="70">
        <v>1</v>
      </c>
      <c r="N155" s="70">
        <v>3</v>
      </c>
      <c r="O155" s="1"/>
    </row>
    <row r="156" spans="2:15" ht="17.25" customHeight="1" x14ac:dyDescent="0.25">
      <c r="B156" s="76">
        <f>SUM(B157:J159)</f>
        <v>22</v>
      </c>
      <c r="C156" s="76"/>
      <c r="D156" s="76"/>
      <c r="E156" s="76"/>
      <c r="F156" s="76"/>
      <c r="G156" s="76"/>
      <c r="H156" s="77" t="s">
        <v>184</v>
      </c>
      <c r="I156" s="77"/>
      <c r="J156" s="77"/>
      <c r="K156" s="77"/>
      <c r="L156" s="77"/>
      <c r="M156" s="18">
        <f>SUM(M157:M159)</f>
        <v>3</v>
      </c>
      <c r="N156" s="18">
        <f>SUM(N157:N159)</f>
        <v>19</v>
      </c>
      <c r="O156" s="1"/>
    </row>
    <row r="157" spans="2:15" ht="17.25" customHeight="1" x14ac:dyDescent="0.25">
      <c r="B157" s="78">
        <f>M157+N157</f>
        <v>14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60" t="s">
        <v>23</v>
      </c>
      <c r="M157" s="63">
        <v>0</v>
      </c>
      <c r="N157" s="63">
        <v>14</v>
      </c>
      <c r="O157" s="1"/>
    </row>
    <row r="158" spans="2:15" ht="17.25" customHeight="1" x14ac:dyDescent="0.25">
      <c r="B158" s="174">
        <f>M158+N158</f>
        <v>8</v>
      </c>
      <c r="C158" s="175"/>
      <c r="D158" s="175"/>
      <c r="E158" s="175"/>
      <c r="F158" s="175"/>
      <c r="G158" s="175"/>
      <c r="H158" s="175"/>
      <c r="I158" s="175"/>
      <c r="J158" s="175"/>
      <c r="K158" s="176"/>
      <c r="L158" s="60" t="s">
        <v>31</v>
      </c>
      <c r="M158" s="63">
        <v>3</v>
      </c>
      <c r="N158" s="63">
        <v>5</v>
      </c>
      <c r="O158" s="1"/>
    </row>
    <row r="159" spans="2:15" x14ac:dyDescent="0.25">
      <c r="B159" s="184" t="s">
        <v>169</v>
      </c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"/>
    </row>
    <row r="160" spans="2:15" x14ac:dyDescent="0.25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"/>
    </row>
    <row r="161" spans="2:15" ht="20.25" x14ac:dyDescent="0.25">
      <c r="B161" s="88" t="s">
        <v>165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1"/>
    </row>
    <row r="162" spans="2:15" ht="15" customHeight="1" x14ac:dyDescent="0.25">
      <c r="B162" s="62" t="e">
        <f>N163/N164</f>
        <v>#DIV/0!</v>
      </c>
      <c r="C162" s="180" t="s">
        <v>167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2"/>
      <c r="O162" s="1"/>
    </row>
    <row r="163" spans="2:15" x14ac:dyDescent="0.25">
      <c r="B163" s="36"/>
      <c r="C163" s="183" t="s">
        <v>166</v>
      </c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61">
        <f>B128</f>
        <v>619</v>
      </c>
      <c r="O163" s="1"/>
    </row>
    <row r="164" spans="2:15" ht="15" customHeight="1" x14ac:dyDescent="0.25">
      <c r="B164" s="36"/>
      <c r="C164" s="183" t="s">
        <v>168</v>
      </c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61"/>
      <c r="O164" s="1"/>
    </row>
    <row r="165" spans="2:15" ht="15" customHeight="1" x14ac:dyDescent="0.25">
      <c r="B165" s="62" t="e">
        <f>N166/N167</f>
        <v>#DIV/0!</v>
      </c>
      <c r="C165" s="180" t="s">
        <v>183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2"/>
      <c r="O165" s="1"/>
    </row>
    <row r="166" spans="2:15" ht="15" customHeight="1" x14ac:dyDescent="0.25">
      <c r="B166" s="36"/>
      <c r="C166" s="183" t="s">
        <v>166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61">
        <f>B129</f>
        <v>255</v>
      </c>
      <c r="O166" s="1"/>
    </row>
    <row r="167" spans="2:15" ht="15" customHeight="1" x14ac:dyDescent="0.25">
      <c r="B167" s="36"/>
      <c r="C167" s="183" t="s">
        <v>168</v>
      </c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61"/>
      <c r="O167" s="1"/>
    </row>
    <row r="168" spans="2:15" x14ac:dyDescent="0.25">
      <c r="B168" s="184" t="s">
        <v>169</v>
      </c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"/>
    </row>
    <row r="169" spans="2:15" x14ac:dyDescent="0.25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"/>
    </row>
    <row r="170" spans="2:15" ht="18.75" customHeight="1" x14ac:dyDescent="0.25">
      <c r="B170" s="88" t="s">
        <v>52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1"/>
    </row>
    <row r="171" spans="2:15" x14ac:dyDescent="0.25">
      <c r="B171" s="41">
        <v>5</v>
      </c>
      <c r="C171" s="177" t="s">
        <v>173</v>
      </c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9"/>
      <c r="O171" s="1"/>
    </row>
    <row r="172" spans="2:15" x14ac:dyDescent="0.25">
      <c r="B172" s="180" t="s">
        <v>206</v>
      </c>
      <c r="C172" s="181"/>
      <c r="D172" s="181"/>
      <c r="E172" s="181"/>
      <c r="F172" s="181"/>
      <c r="G172" s="181"/>
      <c r="H172" s="181"/>
      <c r="I172" s="181"/>
      <c r="J172" s="181"/>
      <c r="K172" s="181"/>
      <c r="L172" s="182"/>
      <c r="M172" s="39" t="s">
        <v>12</v>
      </c>
      <c r="N172" s="39" t="s">
        <v>11</v>
      </c>
      <c r="O172" s="1"/>
    </row>
    <row r="173" spans="2:15" ht="14.25" customHeight="1" x14ac:dyDescent="0.25">
      <c r="B173" s="78">
        <f>SUM(M173:N173)</f>
        <v>2</v>
      </c>
      <c r="C173" s="78"/>
      <c r="D173" s="135" t="s">
        <v>147</v>
      </c>
      <c r="E173" s="135"/>
      <c r="F173" s="135"/>
      <c r="G173" s="135"/>
      <c r="H173" s="135"/>
      <c r="I173" s="135"/>
      <c r="J173" s="135"/>
      <c r="K173" s="135"/>
      <c r="L173" s="135"/>
      <c r="M173" s="26">
        <v>1</v>
      </c>
      <c r="N173" s="26">
        <v>1</v>
      </c>
      <c r="O173" s="1"/>
    </row>
    <row r="174" spans="2:15" ht="15.75" customHeight="1" x14ac:dyDescent="0.25">
      <c r="B174" s="78">
        <f t="shared" ref="B174:B175" si="12">SUM(M174:N174)</f>
        <v>9</v>
      </c>
      <c r="C174" s="78"/>
      <c r="D174" s="135" t="s">
        <v>126</v>
      </c>
      <c r="E174" s="135"/>
      <c r="F174" s="135"/>
      <c r="G174" s="135"/>
      <c r="H174" s="135"/>
      <c r="I174" s="135"/>
      <c r="J174" s="135"/>
      <c r="K174" s="135"/>
      <c r="L174" s="135"/>
      <c r="M174" s="26">
        <v>5</v>
      </c>
      <c r="N174" s="26">
        <v>4</v>
      </c>
      <c r="O174" s="1"/>
    </row>
    <row r="175" spans="2:15" ht="15.75" customHeight="1" x14ac:dyDescent="0.25">
      <c r="B175" s="78">
        <f t="shared" si="12"/>
        <v>15</v>
      </c>
      <c r="C175" s="78"/>
      <c r="D175" s="135" t="s">
        <v>127</v>
      </c>
      <c r="E175" s="135"/>
      <c r="F175" s="135"/>
      <c r="G175" s="135"/>
      <c r="H175" s="135"/>
      <c r="I175" s="135"/>
      <c r="J175" s="135"/>
      <c r="K175" s="135"/>
      <c r="L175" s="135"/>
      <c r="M175" s="26">
        <v>12</v>
      </c>
      <c r="N175" s="26">
        <v>3</v>
      </c>
      <c r="O175" s="1"/>
    </row>
    <row r="176" spans="2:15" ht="13.5" customHeight="1" x14ac:dyDescent="0.25"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38"/>
      <c r="N176" s="38"/>
      <c r="O176" s="1"/>
    </row>
    <row r="177" spans="2:15" ht="23.25" customHeight="1" x14ac:dyDescent="0.25">
      <c r="B177" s="88" t="s">
        <v>193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40"/>
      <c r="O177" s="1"/>
    </row>
    <row r="178" spans="2:15" ht="15" customHeight="1" x14ac:dyDescent="0.25">
      <c r="B178" s="168">
        <v>164.42</v>
      </c>
      <c r="C178" s="168"/>
      <c r="D178" s="170" t="s">
        <v>185</v>
      </c>
      <c r="E178" s="170"/>
      <c r="F178" s="170"/>
      <c r="G178" s="170"/>
      <c r="H178" s="170"/>
      <c r="I178" s="170"/>
      <c r="J178" s="170"/>
      <c r="K178" s="170"/>
      <c r="L178" s="170"/>
      <c r="M178" s="170"/>
      <c r="N178" s="40"/>
      <c r="O178" s="40"/>
    </row>
    <row r="179" spans="2:15" ht="15" customHeight="1" x14ac:dyDescent="0.25">
      <c r="B179" s="166">
        <v>32</v>
      </c>
      <c r="C179" s="166"/>
      <c r="D179" s="166"/>
      <c r="E179" s="166"/>
      <c r="F179" s="166"/>
      <c r="G179" s="166"/>
      <c r="H179" s="167" t="s">
        <v>66</v>
      </c>
      <c r="I179" s="167"/>
      <c r="J179" s="167"/>
      <c r="K179" s="167"/>
      <c r="L179" s="167"/>
      <c r="M179" s="167"/>
      <c r="N179" s="40"/>
      <c r="O179" s="1"/>
    </row>
    <row r="180" spans="2:15" ht="15" customHeight="1" x14ac:dyDescent="0.25">
      <c r="B180" s="173">
        <v>43251</v>
      </c>
      <c r="C180" s="173"/>
      <c r="D180" s="173"/>
      <c r="E180" s="173"/>
      <c r="F180" s="173"/>
      <c r="G180" s="173"/>
      <c r="H180" s="169" t="s">
        <v>65</v>
      </c>
      <c r="I180" s="169"/>
      <c r="J180" s="169"/>
      <c r="K180" s="169"/>
      <c r="L180" s="169"/>
      <c r="M180" s="169"/>
      <c r="N180" s="40"/>
      <c r="O180" s="1"/>
    </row>
    <row r="181" spans="2:15" ht="15" customHeight="1" x14ac:dyDescent="0.25">
      <c r="B181" s="166">
        <v>132377</v>
      </c>
      <c r="C181" s="166"/>
      <c r="D181" s="166"/>
      <c r="E181" s="166"/>
      <c r="F181" s="166"/>
      <c r="G181" s="166"/>
      <c r="H181" s="169" t="s">
        <v>67</v>
      </c>
      <c r="I181" s="169"/>
      <c r="J181" s="169"/>
      <c r="K181" s="169"/>
      <c r="L181" s="169"/>
      <c r="M181" s="169"/>
      <c r="N181" s="40"/>
      <c r="O181" s="1"/>
    </row>
    <row r="182" spans="2:15" ht="15" customHeight="1" x14ac:dyDescent="0.25">
      <c r="B182" s="168">
        <v>17.649000000000001</v>
      </c>
      <c r="C182" s="168"/>
      <c r="D182" s="170" t="s">
        <v>186</v>
      </c>
      <c r="E182" s="170"/>
      <c r="F182" s="170"/>
      <c r="G182" s="170"/>
      <c r="H182" s="170"/>
      <c r="I182" s="170"/>
      <c r="J182" s="170"/>
      <c r="K182" s="170"/>
      <c r="L182" s="170"/>
      <c r="M182" s="170"/>
      <c r="N182" s="40"/>
      <c r="O182" s="1"/>
    </row>
    <row r="183" spans="2:15" ht="15" customHeight="1" x14ac:dyDescent="0.25">
      <c r="B183" s="172">
        <v>34437</v>
      </c>
      <c r="C183" s="172"/>
      <c r="D183" s="172"/>
      <c r="E183" s="172"/>
      <c r="F183" s="172"/>
      <c r="G183" s="172"/>
      <c r="H183" s="169" t="s">
        <v>68</v>
      </c>
      <c r="I183" s="169"/>
      <c r="J183" s="169"/>
      <c r="K183" s="169"/>
      <c r="L183" s="169"/>
      <c r="M183" s="169"/>
      <c r="N183" s="68"/>
      <c r="O183" s="1"/>
    </row>
    <row r="184" spans="2:15" ht="15" customHeight="1" x14ac:dyDescent="0.25">
      <c r="B184" s="166">
        <v>10.106</v>
      </c>
      <c r="C184" s="166"/>
      <c r="D184" s="166"/>
      <c r="E184" s="166"/>
      <c r="F184" s="166"/>
      <c r="G184" s="166"/>
      <c r="H184" s="167" t="s">
        <v>69</v>
      </c>
      <c r="I184" s="167"/>
      <c r="J184" s="167"/>
      <c r="K184" s="167"/>
      <c r="L184" s="167"/>
      <c r="M184" s="167"/>
      <c r="N184" s="68"/>
      <c r="O184" s="1"/>
    </row>
    <row r="185" spans="2:15" ht="15" customHeight="1" x14ac:dyDescent="0.25">
      <c r="B185" s="171">
        <v>7509</v>
      </c>
      <c r="C185" s="171"/>
      <c r="D185" s="171"/>
      <c r="E185" s="171"/>
      <c r="F185" s="171"/>
      <c r="G185" s="171"/>
      <c r="H185" s="169" t="s">
        <v>187</v>
      </c>
      <c r="I185" s="169"/>
      <c r="J185" s="169"/>
      <c r="K185" s="169"/>
      <c r="L185" s="169"/>
      <c r="M185" s="169"/>
      <c r="N185" s="68"/>
      <c r="O185" s="1"/>
    </row>
    <row r="186" spans="2:15" ht="15" customHeight="1" x14ac:dyDescent="0.25">
      <c r="B186" s="168">
        <v>27</v>
      </c>
      <c r="C186" s="168"/>
      <c r="D186" s="170" t="s">
        <v>188</v>
      </c>
      <c r="E186" s="170"/>
      <c r="F186" s="170"/>
      <c r="G186" s="170"/>
      <c r="H186" s="170"/>
      <c r="I186" s="170"/>
      <c r="J186" s="170"/>
      <c r="K186" s="170"/>
      <c r="L186" s="170"/>
      <c r="M186" s="170"/>
      <c r="N186" s="68"/>
      <c r="O186" s="1"/>
    </row>
    <row r="187" spans="2:15" ht="15" customHeight="1" x14ac:dyDescent="0.25">
      <c r="B187" s="171">
        <v>14000</v>
      </c>
      <c r="C187" s="171"/>
      <c r="D187" s="171"/>
      <c r="E187" s="171"/>
      <c r="F187" s="171"/>
      <c r="G187" s="171"/>
      <c r="H187" s="169" t="s">
        <v>68</v>
      </c>
      <c r="I187" s="169"/>
      <c r="J187" s="169"/>
      <c r="K187" s="169"/>
      <c r="L187" s="169"/>
      <c r="M187" s="169"/>
      <c r="N187" s="68"/>
      <c r="O187" s="1"/>
    </row>
    <row r="188" spans="2:15" ht="15" customHeight="1" x14ac:dyDescent="0.25">
      <c r="B188" s="166">
        <v>10</v>
      </c>
      <c r="C188" s="166"/>
      <c r="D188" s="166"/>
      <c r="E188" s="166"/>
      <c r="F188" s="166"/>
      <c r="G188" s="166"/>
      <c r="H188" s="167" t="s">
        <v>69</v>
      </c>
      <c r="I188" s="167"/>
      <c r="J188" s="167"/>
      <c r="K188" s="167"/>
      <c r="L188" s="167"/>
      <c r="M188" s="167"/>
      <c r="N188" s="68"/>
      <c r="O188" s="1"/>
    </row>
    <row r="189" spans="2:15" ht="15" customHeight="1" x14ac:dyDescent="0.25">
      <c r="B189" s="171">
        <v>3000</v>
      </c>
      <c r="C189" s="171"/>
      <c r="D189" s="171"/>
      <c r="E189" s="171"/>
      <c r="F189" s="171"/>
      <c r="G189" s="171"/>
      <c r="H189" s="169" t="s">
        <v>187</v>
      </c>
      <c r="I189" s="169"/>
      <c r="J189" s="169"/>
      <c r="K189" s="169"/>
      <c r="L189" s="169"/>
      <c r="M189" s="169"/>
      <c r="N189" s="68"/>
      <c r="O189" s="1"/>
    </row>
    <row r="190" spans="2:15" ht="15" customHeight="1" x14ac:dyDescent="0.25">
      <c r="B190" s="168">
        <v>30</v>
      </c>
      <c r="C190" s="168"/>
      <c r="D190" s="170" t="s">
        <v>71</v>
      </c>
      <c r="E190" s="170"/>
      <c r="F190" s="170"/>
      <c r="G190" s="170"/>
      <c r="H190" s="170"/>
      <c r="I190" s="170"/>
      <c r="J190" s="170"/>
      <c r="K190" s="170"/>
      <c r="L190" s="170"/>
      <c r="M190" s="170"/>
      <c r="N190" s="68"/>
      <c r="O190" s="1"/>
    </row>
    <row r="191" spans="2:15" ht="15" customHeight="1" x14ac:dyDescent="0.25">
      <c r="B191" s="166">
        <v>13</v>
      </c>
      <c r="C191" s="166"/>
      <c r="D191" s="166"/>
      <c r="E191" s="166"/>
      <c r="F191" s="166"/>
      <c r="G191" s="166"/>
      <c r="H191" s="169" t="s">
        <v>53</v>
      </c>
      <c r="I191" s="169"/>
      <c r="J191" s="169"/>
      <c r="K191" s="169"/>
      <c r="L191" s="169"/>
      <c r="M191" s="169"/>
      <c r="N191" s="68"/>
      <c r="O191" s="1"/>
    </row>
    <row r="192" spans="2:15" ht="15" customHeight="1" x14ac:dyDescent="0.25">
      <c r="B192" s="166">
        <v>14</v>
      </c>
      <c r="C192" s="166"/>
      <c r="D192" s="166"/>
      <c r="E192" s="166"/>
      <c r="F192" s="166"/>
      <c r="G192" s="166"/>
      <c r="H192" s="167" t="s">
        <v>54</v>
      </c>
      <c r="I192" s="167"/>
      <c r="J192" s="167"/>
      <c r="K192" s="167"/>
      <c r="L192" s="167"/>
      <c r="M192" s="167"/>
      <c r="N192" s="68"/>
      <c r="O192" s="1"/>
    </row>
    <row r="193" spans="2:15" ht="15" customHeight="1" x14ac:dyDescent="0.25">
      <c r="B193" s="166">
        <v>3</v>
      </c>
      <c r="C193" s="166"/>
      <c r="D193" s="166"/>
      <c r="E193" s="166"/>
      <c r="F193" s="166"/>
      <c r="G193" s="166"/>
      <c r="H193" s="169" t="s">
        <v>55</v>
      </c>
      <c r="I193" s="169"/>
      <c r="J193" s="169"/>
      <c r="K193" s="169"/>
      <c r="L193" s="169"/>
      <c r="M193" s="169"/>
      <c r="N193" s="68"/>
      <c r="O193" s="1"/>
    </row>
    <row r="194" spans="2:15" ht="15" customHeight="1" x14ac:dyDescent="0.25">
      <c r="B194" s="168">
        <v>162</v>
      </c>
      <c r="C194" s="168"/>
      <c r="D194" s="170" t="s">
        <v>130</v>
      </c>
      <c r="E194" s="170"/>
      <c r="F194" s="170"/>
      <c r="G194" s="170"/>
      <c r="H194" s="170"/>
      <c r="I194" s="170"/>
      <c r="J194" s="170"/>
      <c r="K194" s="170"/>
      <c r="L194" s="170"/>
      <c r="M194" s="170"/>
      <c r="N194" s="68"/>
      <c r="O194" s="1"/>
    </row>
    <row r="195" spans="2:15" ht="15" customHeight="1" x14ac:dyDescent="0.25">
      <c r="B195" s="166">
        <v>87</v>
      </c>
      <c r="C195" s="166"/>
      <c r="D195" s="166"/>
      <c r="E195" s="166"/>
      <c r="F195" s="166"/>
      <c r="G195" s="166"/>
      <c r="H195" s="169" t="s">
        <v>53</v>
      </c>
      <c r="I195" s="169"/>
      <c r="J195" s="169"/>
      <c r="K195" s="169"/>
      <c r="L195" s="169"/>
      <c r="M195" s="169"/>
      <c r="N195" s="68"/>
      <c r="O195" s="1"/>
    </row>
    <row r="196" spans="2:15" ht="15" customHeight="1" x14ac:dyDescent="0.25">
      <c r="B196" s="166">
        <v>57</v>
      </c>
      <c r="C196" s="166"/>
      <c r="D196" s="166"/>
      <c r="E196" s="166"/>
      <c r="F196" s="166"/>
      <c r="G196" s="166"/>
      <c r="H196" s="167" t="s">
        <v>54</v>
      </c>
      <c r="I196" s="167"/>
      <c r="J196" s="167"/>
      <c r="K196" s="167"/>
      <c r="L196" s="167"/>
      <c r="M196" s="167"/>
      <c r="N196" s="68"/>
      <c r="O196" s="1"/>
    </row>
    <row r="197" spans="2:15" ht="15" customHeight="1" x14ac:dyDescent="0.25">
      <c r="B197" s="166">
        <v>24</v>
      </c>
      <c r="C197" s="166"/>
      <c r="D197" s="166"/>
      <c r="E197" s="166"/>
      <c r="F197" s="166"/>
      <c r="G197" s="166"/>
      <c r="H197" s="169" t="s">
        <v>55</v>
      </c>
      <c r="I197" s="169"/>
      <c r="J197" s="169"/>
      <c r="K197" s="169"/>
      <c r="L197" s="169"/>
      <c r="M197" s="169"/>
      <c r="N197" s="68"/>
      <c r="O197" s="1"/>
    </row>
    <row r="198" spans="2:15" ht="15" customHeight="1" x14ac:dyDescent="0.25">
      <c r="B198" s="168">
        <v>162</v>
      </c>
      <c r="C198" s="168"/>
      <c r="D198" s="170" t="s">
        <v>131</v>
      </c>
      <c r="E198" s="170"/>
      <c r="F198" s="170"/>
      <c r="G198" s="170"/>
      <c r="H198" s="170"/>
      <c r="I198" s="170"/>
      <c r="J198" s="170"/>
      <c r="K198" s="170"/>
      <c r="L198" s="170"/>
      <c r="M198" s="170"/>
      <c r="N198" s="68"/>
      <c r="O198" s="1"/>
    </row>
    <row r="199" spans="2:15" ht="15" customHeight="1" x14ac:dyDescent="0.25">
      <c r="B199" s="171">
        <v>87</v>
      </c>
      <c r="C199" s="171"/>
      <c r="D199" s="171"/>
      <c r="E199" s="171"/>
      <c r="F199" s="171"/>
      <c r="G199" s="171"/>
      <c r="H199" s="169" t="s">
        <v>53</v>
      </c>
      <c r="I199" s="169"/>
      <c r="J199" s="169"/>
      <c r="K199" s="169"/>
      <c r="L199" s="169"/>
      <c r="M199" s="169"/>
      <c r="N199" s="68"/>
      <c r="O199" s="1"/>
    </row>
    <row r="200" spans="2:15" ht="15" customHeight="1" x14ac:dyDescent="0.25">
      <c r="B200" s="166">
        <v>57</v>
      </c>
      <c r="C200" s="166"/>
      <c r="D200" s="166"/>
      <c r="E200" s="166"/>
      <c r="F200" s="166"/>
      <c r="G200" s="166"/>
      <c r="H200" s="167" t="s">
        <v>54</v>
      </c>
      <c r="I200" s="167"/>
      <c r="J200" s="167"/>
      <c r="K200" s="167"/>
      <c r="L200" s="167"/>
      <c r="M200" s="167"/>
      <c r="N200" s="68"/>
      <c r="O200" s="1"/>
    </row>
    <row r="201" spans="2:15" ht="15" customHeight="1" x14ac:dyDescent="0.25">
      <c r="B201" s="171">
        <v>24</v>
      </c>
      <c r="C201" s="171"/>
      <c r="D201" s="171"/>
      <c r="E201" s="171"/>
      <c r="F201" s="171"/>
      <c r="G201" s="171"/>
      <c r="H201" s="169" t="s">
        <v>55</v>
      </c>
      <c r="I201" s="169"/>
      <c r="J201" s="169"/>
      <c r="K201" s="169"/>
      <c r="L201" s="169"/>
      <c r="M201" s="169"/>
      <c r="N201" s="68"/>
      <c r="O201" s="1"/>
    </row>
    <row r="202" spans="2:15" ht="15" customHeight="1" x14ac:dyDescent="0.25">
      <c r="B202" s="168">
        <v>18</v>
      </c>
      <c r="C202" s="168"/>
      <c r="D202" s="170" t="s">
        <v>189</v>
      </c>
      <c r="E202" s="170"/>
      <c r="F202" s="170"/>
      <c r="G202" s="170"/>
      <c r="H202" s="170"/>
      <c r="I202" s="170"/>
      <c r="J202" s="170"/>
      <c r="K202" s="170"/>
      <c r="L202" s="170"/>
      <c r="M202" s="170"/>
      <c r="N202" s="68"/>
      <c r="O202" s="1"/>
    </row>
    <row r="203" spans="2:15" ht="15" customHeight="1" x14ac:dyDescent="0.25">
      <c r="B203" s="171">
        <v>15</v>
      </c>
      <c r="C203" s="171"/>
      <c r="D203" s="171"/>
      <c r="E203" s="171"/>
      <c r="F203" s="171"/>
      <c r="G203" s="171"/>
      <c r="H203" s="169" t="s">
        <v>53</v>
      </c>
      <c r="I203" s="169"/>
      <c r="J203" s="169"/>
      <c r="K203" s="169"/>
      <c r="L203" s="169"/>
      <c r="M203" s="169"/>
      <c r="N203" s="68"/>
      <c r="O203" s="1"/>
    </row>
    <row r="204" spans="2:15" ht="15" customHeight="1" x14ac:dyDescent="0.25">
      <c r="B204" s="166">
        <v>3</v>
      </c>
      <c r="C204" s="166"/>
      <c r="D204" s="166"/>
      <c r="E204" s="166"/>
      <c r="F204" s="166"/>
      <c r="G204" s="166"/>
      <c r="H204" s="167" t="s">
        <v>54</v>
      </c>
      <c r="I204" s="167"/>
      <c r="J204" s="167"/>
      <c r="K204" s="167"/>
      <c r="L204" s="167"/>
      <c r="M204" s="167"/>
      <c r="N204" s="68"/>
      <c r="O204" s="1"/>
    </row>
    <row r="205" spans="2:15" ht="15" customHeight="1" x14ac:dyDescent="0.25">
      <c r="B205" s="171">
        <v>0</v>
      </c>
      <c r="C205" s="171"/>
      <c r="D205" s="171"/>
      <c r="E205" s="171"/>
      <c r="F205" s="171"/>
      <c r="G205" s="171"/>
      <c r="H205" s="169" t="s">
        <v>55</v>
      </c>
      <c r="I205" s="169"/>
      <c r="J205" s="169"/>
      <c r="K205" s="169"/>
      <c r="L205" s="169"/>
      <c r="M205" s="169"/>
      <c r="N205" s="68"/>
      <c r="O205" s="1"/>
    </row>
    <row r="206" spans="2:15" ht="15" customHeight="1" x14ac:dyDescent="0.25">
      <c r="B206" s="168">
        <v>117</v>
      </c>
      <c r="C206" s="168"/>
      <c r="D206" s="170" t="s">
        <v>190</v>
      </c>
      <c r="E206" s="170"/>
      <c r="F206" s="170"/>
      <c r="G206" s="170"/>
      <c r="H206" s="170"/>
      <c r="I206" s="170"/>
      <c r="J206" s="170"/>
      <c r="K206" s="170"/>
      <c r="L206" s="170"/>
      <c r="M206" s="170"/>
      <c r="N206" s="68"/>
      <c r="O206" s="1"/>
    </row>
    <row r="207" spans="2:15" ht="15" customHeight="1" x14ac:dyDescent="0.25">
      <c r="B207" s="171">
        <v>58</v>
      </c>
      <c r="C207" s="171"/>
      <c r="D207" s="171"/>
      <c r="E207" s="171"/>
      <c r="F207" s="171"/>
      <c r="G207" s="171"/>
      <c r="H207" s="169" t="s">
        <v>53</v>
      </c>
      <c r="I207" s="169"/>
      <c r="J207" s="169"/>
      <c r="K207" s="169"/>
      <c r="L207" s="169"/>
      <c r="M207" s="169"/>
      <c r="N207" s="68"/>
      <c r="O207" s="1"/>
    </row>
    <row r="208" spans="2:15" ht="15" customHeight="1" x14ac:dyDescent="0.25">
      <c r="B208" s="166">
        <v>57</v>
      </c>
      <c r="C208" s="166"/>
      <c r="D208" s="166"/>
      <c r="E208" s="166"/>
      <c r="F208" s="166"/>
      <c r="G208" s="166"/>
      <c r="H208" s="167" t="s">
        <v>54</v>
      </c>
      <c r="I208" s="167"/>
      <c r="J208" s="167"/>
      <c r="K208" s="167"/>
      <c r="L208" s="167"/>
      <c r="M208" s="167"/>
      <c r="N208" s="68"/>
      <c r="O208" s="1"/>
    </row>
    <row r="209" spans="2:15" ht="15" customHeight="1" x14ac:dyDescent="0.25">
      <c r="B209" s="171">
        <v>2</v>
      </c>
      <c r="C209" s="171"/>
      <c r="D209" s="171"/>
      <c r="E209" s="171"/>
      <c r="F209" s="171"/>
      <c r="G209" s="171"/>
      <c r="H209" s="169" t="s">
        <v>55</v>
      </c>
      <c r="I209" s="169"/>
      <c r="J209" s="169"/>
      <c r="K209" s="169"/>
      <c r="L209" s="169"/>
      <c r="M209" s="169"/>
      <c r="N209" s="68"/>
      <c r="O209" s="1"/>
    </row>
    <row r="210" spans="2:15" ht="15" customHeight="1" x14ac:dyDescent="0.25">
      <c r="B210" s="168">
        <v>55</v>
      </c>
      <c r="C210" s="168"/>
      <c r="D210" s="170" t="s">
        <v>56</v>
      </c>
      <c r="E210" s="170"/>
      <c r="F210" s="170"/>
      <c r="G210" s="170"/>
      <c r="H210" s="170"/>
      <c r="I210" s="170"/>
      <c r="J210" s="170"/>
      <c r="K210" s="170"/>
      <c r="L210" s="170"/>
      <c r="M210" s="170"/>
      <c r="N210" s="68"/>
      <c r="O210" s="1"/>
    </row>
    <row r="211" spans="2:15" ht="15" customHeight="1" x14ac:dyDescent="0.25">
      <c r="B211" s="166">
        <v>31</v>
      </c>
      <c r="C211" s="166"/>
      <c r="D211" s="166"/>
      <c r="E211" s="166"/>
      <c r="F211" s="166"/>
      <c r="G211" s="166"/>
      <c r="H211" s="169" t="s">
        <v>53</v>
      </c>
      <c r="I211" s="169"/>
      <c r="J211" s="169"/>
      <c r="K211" s="169"/>
      <c r="L211" s="169"/>
      <c r="M211" s="169"/>
      <c r="N211" s="68"/>
      <c r="O211" s="1"/>
    </row>
    <row r="212" spans="2:15" ht="15" customHeight="1" x14ac:dyDescent="0.25">
      <c r="B212" s="166">
        <v>10</v>
      </c>
      <c r="C212" s="166"/>
      <c r="D212" s="166"/>
      <c r="E212" s="166"/>
      <c r="F212" s="166"/>
      <c r="G212" s="166"/>
      <c r="H212" s="167" t="s">
        <v>54</v>
      </c>
      <c r="I212" s="167"/>
      <c r="J212" s="167"/>
      <c r="K212" s="167"/>
      <c r="L212" s="167"/>
      <c r="M212" s="167"/>
      <c r="N212" s="68"/>
      <c r="O212" s="1"/>
    </row>
    <row r="213" spans="2:15" ht="15" customHeight="1" x14ac:dyDescent="0.25">
      <c r="B213" s="166">
        <v>2</v>
      </c>
      <c r="C213" s="166"/>
      <c r="D213" s="166"/>
      <c r="E213" s="166"/>
      <c r="F213" s="166"/>
      <c r="G213" s="166"/>
      <c r="H213" s="169" t="s">
        <v>55</v>
      </c>
      <c r="I213" s="169"/>
      <c r="J213" s="169"/>
      <c r="K213" s="169"/>
      <c r="L213" s="169"/>
      <c r="M213" s="169"/>
      <c r="N213" s="68"/>
      <c r="O213" s="1"/>
    </row>
    <row r="214" spans="2:15" ht="15" customHeight="1" x14ac:dyDescent="0.25">
      <c r="B214" s="168">
        <v>120</v>
      </c>
      <c r="C214" s="168"/>
      <c r="D214" s="170" t="s">
        <v>57</v>
      </c>
      <c r="E214" s="170"/>
      <c r="F214" s="170"/>
      <c r="G214" s="170"/>
      <c r="H214" s="170"/>
      <c r="I214" s="170"/>
      <c r="J214" s="170"/>
      <c r="K214" s="170"/>
      <c r="L214" s="170"/>
      <c r="M214" s="170"/>
      <c r="N214" s="68"/>
      <c r="O214" s="1"/>
    </row>
    <row r="215" spans="2:15" ht="15" customHeight="1" x14ac:dyDescent="0.25">
      <c r="B215" s="166">
        <v>86</v>
      </c>
      <c r="C215" s="166"/>
      <c r="D215" s="166"/>
      <c r="E215" s="166"/>
      <c r="F215" s="166"/>
      <c r="G215" s="166"/>
      <c r="H215" s="169" t="s">
        <v>53</v>
      </c>
      <c r="I215" s="169"/>
      <c r="J215" s="169"/>
      <c r="K215" s="169"/>
      <c r="L215" s="169"/>
      <c r="M215" s="169"/>
      <c r="N215" s="68"/>
      <c r="O215" s="1"/>
    </row>
    <row r="216" spans="2:15" ht="15" customHeight="1" x14ac:dyDescent="0.25">
      <c r="B216" s="166">
        <v>28</v>
      </c>
      <c r="C216" s="166"/>
      <c r="D216" s="166"/>
      <c r="E216" s="166"/>
      <c r="F216" s="166"/>
      <c r="G216" s="166"/>
      <c r="H216" s="167" t="s">
        <v>54</v>
      </c>
      <c r="I216" s="167"/>
      <c r="J216" s="167"/>
      <c r="K216" s="167"/>
      <c r="L216" s="167"/>
      <c r="M216" s="167"/>
      <c r="N216" s="68"/>
      <c r="O216" s="1"/>
    </row>
    <row r="217" spans="2:15" ht="15" customHeight="1" x14ac:dyDescent="0.25">
      <c r="B217" s="166">
        <v>5</v>
      </c>
      <c r="C217" s="166"/>
      <c r="D217" s="166"/>
      <c r="E217" s="166"/>
      <c r="F217" s="166"/>
      <c r="G217" s="166"/>
      <c r="H217" s="169" t="s">
        <v>55</v>
      </c>
      <c r="I217" s="169"/>
      <c r="J217" s="169"/>
      <c r="K217" s="169"/>
      <c r="L217" s="169"/>
      <c r="M217" s="169"/>
      <c r="N217" s="68"/>
      <c r="O217" s="1"/>
    </row>
    <row r="218" spans="2:15" ht="15" customHeight="1" x14ac:dyDescent="0.25">
      <c r="B218" s="168">
        <v>7</v>
      </c>
      <c r="C218" s="168"/>
      <c r="D218" s="170" t="s">
        <v>191</v>
      </c>
      <c r="E218" s="170"/>
      <c r="F218" s="170"/>
      <c r="G218" s="170"/>
      <c r="H218" s="170"/>
      <c r="I218" s="170"/>
      <c r="J218" s="170"/>
      <c r="K218" s="170"/>
      <c r="L218" s="170"/>
      <c r="M218" s="170"/>
      <c r="N218" s="68"/>
      <c r="O218" s="1"/>
    </row>
    <row r="219" spans="2:15" ht="30" customHeight="1" x14ac:dyDescent="0.25">
      <c r="B219" s="166">
        <v>4</v>
      </c>
      <c r="C219" s="166"/>
      <c r="D219" s="166"/>
      <c r="E219" s="166"/>
      <c r="F219" s="166"/>
      <c r="G219" s="166"/>
      <c r="H219" s="169" t="s">
        <v>192</v>
      </c>
      <c r="I219" s="169"/>
      <c r="J219" s="169"/>
      <c r="K219" s="169"/>
      <c r="L219" s="169"/>
      <c r="M219" s="169"/>
      <c r="N219" s="68"/>
      <c r="O219" s="1"/>
    </row>
    <row r="220" spans="2:15" ht="30" customHeight="1" x14ac:dyDescent="0.25">
      <c r="B220" s="166">
        <v>2</v>
      </c>
      <c r="C220" s="166"/>
      <c r="D220" s="166"/>
      <c r="E220" s="166"/>
      <c r="F220" s="166"/>
      <c r="G220" s="166"/>
      <c r="H220" s="167" t="s">
        <v>194</v>
      </c>
      <c r="I220" s="167"/>
      <c r="J220" s="167"/>
      <c r="K220" s="167"/>
      <c r="L220" s="167"/>
      <c r="M220" s="167"/>
      <c r="N220" s="68"/>
      <c r="O220" s="1"/>
    </row>
    <row r="221" spans="2:15" ht="15" customHeight="1" x14ac:dyDescent="0.25">
      <c r="B221" s="166">
        <v>1</v>
      </c>
      <c r="C221" s="166"/>
      <c r="D221" s="166"/>
      <c r="E221" s="166"/>
      <c r="F221" s="166"/>
      <c r="G221" s="166"/>
      <c r="H221" s="169" t="s">
        <v>195</v>
      </c>
      <c r="I221" s="169"/>
      <c r="J221" s="169"/>
      <c r="K221" s="169"/>
      <c r="L221" s="169"/>
      <c r="M221" s="169"/>
      <c r="N221" s="68"/>
      <c r="O221" s="1"/>
    </row>
    <row r="222" spans="2:15" ht="15" customHeight="1" x14ac:dyDescent="0.25">
      <c r="B222" s="168">
        <v>4</v>
      </c>
      <c r="C222" s="168"/>
      <c r="D222" s="170" t="s">
        <v>58</v>
      </c>
      <c r="E222" s="170"/>
      <c r="F222" s="170"/>
      <c r="G222" s="170"/>
      <c r="H222" s="170"/>
      <c r="I222" s="170"/>
      <c r="J222" s="170"/>
      <c r="K222" s="170"/>
      <c r="L222" s="170"/>
      <c r="M222" s="170"/>
      <c r="N222" s="68"/>
      <c r="O222" s="1"/>
    </row>
    <row r="223" spans="2:15" ht="15" customHeight="1" x14ac:dyDescent="0.25">
      <c r="B223" s="166">
        <v>1</v>
      </c>
      <c r="C223" s="166"/>
      <c r="D223" s="166"/>
      <c r="E223" s="166"/>
      <c r="F223" s="166"/>
      <c r="G223" s="166"/>
      <c r="H223" s="169" t="s">
        <v>196</v>
      </c>
      <c r="I223" s="169"/>
      <c r="J223" s="169"/>
      <c r="K223" s="169"/>
      <c r="L223" s="169"/>
      <c r="M223" s="169"/>
      <c r="N223" s="68"/>
      <c r="O223" s="1"/>
    </row>
    <row r="224" spans="2:15" ht="15" customHeight="1" x14ac:dyDescent="0.25">
      <c r="B224" s="166">
        <v>2</v>
      </c>
      <c r="C224" s="166"/>
      <c r="D224" s="166"/>
      <c r="E224" s="166"/>
      <c r="F224" s="166"/>
      <c r="G224" s="166"/>
      <c r="H224" s="167" t="s">
        <v>197</v>
      </c>
      <c r="I224" s="167"/>
      <c r="J224" s="167"/>
      <c r="K224" s="167"/>
      <c r="L224" s="167"/>
      <c r="M224" s="167"/>
      <c r="N224" s="68"/>
      <c r="O224" s="1"/>
    </row>
    <row r="225" spans="2:15" ht="15" customHeight="1" x14ac:dyDescent="0.25">
      <c r="B225" s="166">
        <v>1</v>
      </c>
      <c r="C225" s="166"/>
      <c r="D225" s="166"/>
      <c r="E225" s="166"/>
      <c r="F225" s="166"/>
      <c r="G225" s="166"/>
      <c r="H225" s="169" t="s">
        <v>198</v>
      </c>
      <c r="I225" s="169"/>
      <c r="J225" s="169"/>
      <c r="K225" s="169"/>
      <c r="L225" s="169"/>
      <c r="M225" s="169"/>
      <c r="N225" s="68"/>
      <c r="O225" s="1"/>
    </row>
    <row r="226" spans="2:15" ht="15" customHeight="1" x14ac:dyDescent="0.25">
      <c r="B226" s="168">
        <v>1</v>
      </c>
      <c r="C226" s="168"/>
      <c r="D226" s="170" t="s">
        <v>59</v>
      </c>
      <c r="E226" s="170"/>
      <c r="F226" s="170"/>
      <c r="G226" s="170"/>
      <c r="H226" s="170"/>
      <c r="I226" s="170"/>
      <c r="J226" s="170"/>
      <c r="K226" s="170"/>
      <c r="L226" s="170"/>
      <c r="M226" s="170"/>
      <c r="N226" s="68"/>
      <c r="O226" s="1"/>
    </row>
    <row r="227" spans="2:15" ht="15" customHeight="1" x14ac:dyDescent="0.25">
      <c r="B227" s="166">
        <v>1</v>
      </c>
      <c r="C227" s="166"/>
      <c r="D227" s="166"/>
      <c r="E227" s="166"/>
      <c r="F227" s="166"/>
      <c r="G227" s="166"/>
      <c r="H227" s="169" t="s">
        <v>53</v>
      </c>
      <c r="I227" s="169"/>
      <c r="J227" s="169"/>
      <c r="K227" s="169"/>
      <c r="L227" s="169"/>
      <c r="M227" s="169"/>
      <c r="N227" s="68"/>
      <c r="O227" s="1"/>
    </row>
    <row r="228" spans="2:15" ht="15" customHeight="1" x14ac:dyDescent="0.25">
      <c r="B228" s="166">
        <v>0</v>
      </c>
      <c r="C228" s="166"/>
      <c r="D228" s="166"/>
      <c r="E228" s="166"/>
      <c r="F228" s="166"/>
      <c r="G228" s="166"/>
      <c r="H228" s="167" t="s">
        <v>54</v>
      </c>
      <c r="I228" s="167"/>
      <c r="J228" s="167"/>
      <c r="K228" s="167"/>
      <c r="L228" s="167"/>
      <c r="M228" s="167"/>
      <c r="N228" s="68"/>
      <c r="O228" s="1"/>
    </row>
    <row r="229" spans="2:15" ht="15" customHeight="1" x14ac:dyDescent="0.25">
      <c r="B229" s="166">
        <v>0</v>
      </c>
      <c r="C229" s="166"/>
      <c r="D229" s="166"/>
      <c r="E229" s="166"/>
      <c r="F229" s="166"/>
      <c r="G229" s="166"/>
      <c r="H229" s="169" t="s">
        <v>55</v>
      </c>
      <c r="I229" s="169"/>
      <c r="J229" s="169"/>
      <c r="K229" s="169"/>
      <c r="L229" s="169"/>
      <c r="M229" s="169"/>
      <c r="N229" s="68"/>
      <c r="O229" s="1"/>
    </row>
    <row r="230" spans="2:15" ht="15" customHeight="1" x14ac:dyDescent="0.25">
      <c r="B230" s="168">
        <v>83</v>
      </c>
      <c r="C230" s="168"/>
      <c r="D230" s="170" t="s">
        <v>60</v>
      </c>
      <c r="E230" s="170"/>
      <c r="F230" s="170"/>
      <c r="G230" s="170"/>
      <c r="H230" s="170"/>
      <c r="I230" s="170"/>
      <c r="J230" s="170"/>
      <c r="K230" s="170"/>
      <c r="L230" s="170"/>
      <c r="M230" s="170"/>
      <c r="N230" s="68"/>
      <c r="O230" s="1"/>
    </row>
    <row r="231" spans="2:15" ht="15" customHeight="1" x14ac:dyDescent="0.25">
      <c r="B231" s="166">
        <v>34</v>
      </c>
      <c r="C231" s="166"/>
      <c r="D231" s="166"/>
      <c r="E231" s="166"/>
      <c r="F231" s="166"/>
      <c r="G231" s="166"/>
      <c r="H231" s="169" t="s">
        <v>53</v>
      </c>
      <c r="I231" s="169"/>
      <c r="J231" s="169"/>
      <c r="K231" s="169"/>
      <c r="L231" s="169"/>
      <c r="M231" s="169"/>
      <c r="N231" s="68"/>
      <c r="O231" s="1"/>
    </row>
    <row r="232" spans="2:15" ht="15" customHeight="1" x14ac:dyDescent="0.25">
      <c r="B232" s="166">
        <v>25</v>
      </c>
      <c r="C232" s="166"/>
      <c r="D232" s="166"/>
      <c r="E232" s="166"/>
      <c r="F232" s="166"/>
      <c r="G232" s="166"/>
      <c r="H232" s="167" t="s">
        <v>54</v>
      </c>
      <c r="I232" s="167"/>
      <c r="J232" s="167"/>
      <c r="K232" s="167"/>
      <c r="L232" s="167"/>
      <c r="M232" s="167"/>
      <c r="N232" s="68"/>
      <c r="O232" s="1"/>
    </row>
    <row r="233" spans="2:15" ht="15" customHeight="1" x14ac:dyDescent="0.25">
      <c r="B233" s="166">
        <v>8</v>
      </c>
      <c r="C233" s="166"/>
      <c r="D233" s="166"/>
      <c r="E233" s="166"/>
      <c r="F233" s="166"/>
      <c r="G233" s="166"/>
      <c r="H233" s="169" t="s">
        <v>61</v>
      </c>
      <c r="I233" s="169"/>
      <c r="J233" s="169"/>
      <c r="K233" s="169"/>
      <c r="L233" s="169"/>
      <c r="M233" s="169"/>
      <c r="N233" s="68"/>
      <c r="O233" s="1"/>
    </row>
    <row r="234" spans="2:15" ht="15" customHeight="1" x14ac:dyDescent="0.25">
      <c r="B234" s="166">
        <v>24</v>
      </c>
      <c r="C234" s="166"/>
      <c r="D234" s="166"/>
      <c r="E234" s="166"/>
      <c r="F234" s="166"/>
      <c r="G234" s="166"/>
      <c r="H234" s="169" t="s">
        <v>62</v>
      </c>
      <c r="I234" s="169"/>
      <c r="J234" s="169"/>
      <c r="K234" s="169"/>
      <c r="L234" s="169"/>
      <c r="M234" s="169"/>
      <c r="N234" s="68"/>
      <c r="O234" s="1"/>
    </row>
    <row r="235" spans="2:15" ht="15" customHeight="1" x14ac:dyDescent="0.25">
      <c r="B235" s="168">
        <v>2</v>
      </c>
      <c r="C235" s="168"/>
      <c r="D235" s="170" t="s">
        <v>70</v>
      </c>
      <c r="E235" s="170"/>
      <c r="F235" s="170"/>
      <c r="G235" s="170"/>
      <c r="H235" s="170"/>
      <c r="I235" s="170"/>
      <c r="J235" s="170"/>
      <c r="K235" s="170"/>
      <c r="L235" s="170"/>
      <c r="M235" s="170"/>
      <c r="N235" s="68"/>
      <c r="O235" s="1"/>
    </row>
    <row r="236" spans="2:15" ht="15" customHeight="1" x14ac:dyDescent="0.25">
      <c r="B236" s="166">
        <v>1</v>
      </c>
      <c r="C236" s="166"/>
      <c r="D236" s="166"/>
      <c r="E236" s="166"/>
      <c r="F236" s="166"/>
      <c r="G236" s="166"/>
      <c r="H236" s="169" t="s">
        <v>53</v>
      </c>
      <c r="I236" s="169"/>
      <c r="J236" s="169"/>
      <c r="K236" s="169"/>
      <c r="L236" s="169"/>
      <c r="M236" s="169"/>
      <c r="N236" s="68"/>
      <c r="O236" s="1"/>
    </row>
    <row r="237" spans="2:15" ht="15" customHeight="1" x14ac:dyDescent="0.25">
      <c r="B237" s="166">
        <v>1</v>
      </c>
      <c r="C237" s="166"/>
      <c r="D237" s="166"/>
      <c r="E237" s="166"/>
      <c r="F237" s="166"/>
      <c r="G237" s="166"/>
      <c r="H237" s="167" t="s">
        <v>54</v>
      </c>
      <c r="I237" s="167"/>
      <c r="J237" s="167"/>
      <c r="K237" s="167"/>
      <c r="L237" s="167"/>
      <c r="M237" s="167"/>
      <c r="N237" s="69"/>
      <c r="O237" s="1"/>
    </row>
    <row r="238" spans="2:15" ht="15" customHeight="1" x14ac:dyDescent="0.25">
      <c r="B238" s="22"/>
      <c r="C238" s="22"/>
      <c r="D238" s="22"/>
      <c r="E238" s="22"/>
      <c r="F238" s="22"/>
      <c r="G238" s="22"/>
      <c r="H238" s="23"/>
      <c r="I238" s="23"/>
      <c r="J238" s="23"/>
      <c r="K238" s="23"/>
      <c r="L238" s="23"/>
      <c r="M238" s="23"/>
      <c r="N238" s="23"/>
      <c r="O238" s="1"/>
    </row>
    <row r="239" spans="2:15" ht="15" customHeight="1" x14ac:dyDescent="0.25">
      <c r="B239" s="79">
        <f>B240+B243+B246</f>
        <v>41637</v>
      </c>
      <c r="C239" s="79"/>
      <c r="D239" s="80" t="s">
        <v>142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1"/>
    </row>
    <row r="240" spans="2:15" ht="15" customHeight="1" x14ac:dyDescent="0.25">
      <c r="B240" s="147">
        <f>H241+H242</f>
        <v>28044</v>
      </c>
      <c r="C240" s="147"/>
      <c r="D240" s="147"/>
      <c r="E240" s="147"/>
      <c r="F240" s="147"/>
      <c r="G240" s="147"/>
      <c r="H240" s="130" t="s">
        <v>137</v>
      </c>
      <c r="I240" s="130"/>
      <c r="J240" s="130"/>
      <c r="K240" s="130"/>
      <c r="L240" s="130"/>
      <c r="M240" s="130"/>
      <c r="N240" s="130"/>
      <c r="O240" s="1"/>
    </row>
    <row r="241" spans="2:15" x14ac:dyDescent="0.25">
      <c r="B241" s="32"/>
      <c r="C241" s="33"/>
      <c r="D241" s="33"/>
      <c r="E241" s="33"/>
      <c r="F241" s="33"/>
      <c r="G241" s="33"/>
      <c r="H241" s="157">
        <v>27670</v>
      </c>
      <c r="I241" s="158"/>
      <c r="J241" s="159"/>
      <c r="K241" s="34"/>
      <c r="L241" s="160" t="s">
        <v>136</v>
      </c>
      <c r="M241" s="161"/>
      <c r="N241" s="162"/>
      <c r="O241" s="1"/>
    </row>
    <row r="242" spans="2:15" ht="15" customHeight="1" x14ac:dyDescent="0.25">
      <c r="B242" s="154"/>
      <c r="C242" s="155"/>
      <c r="D242" s="155"/>
      <c r="E242" s="155"/>
      <c r="F242" s="155"/>
      <c r="G242" s="155"/>
      <c r="H242" s="165">
        <v>374</v>
      </c>
      <c r="I242" s="163"/>
      <c r="J242" s="164"/>
      <c r="K242" s="24"/>
      <c r="L242" s="160" t="s">
        <v>145</v>
      </c>
      <c r="M242" s="161"/>
      <c r="N242" s="162"/>
      <c r="O242" s="1"/>
    </row>
    <row r="243" spans="2:15" x14ac:dyDescent="0.25">
      <c r="B243" s="147">
        <f>H244+H245</f>
        <v>13553</v>
      </c>
      <c r="C243" s="147"/>
      <c r="D243" s="147"/>
      <c r="E243" s="147"/>
      <c r="F243" s="147"/>
      <c r="G243" s="147"/>
      <c r="H243" s="130" t="s">
        <v>138</v>
      </c>
      <c r="I243" s="130"/>
      <c r="J243" s="130"/>
      <c r="K243" s="130"/>
      <c r="L243" s="130"/>
      <c r="M243" s="130"/>
      <c r="N243" s="130"/>
      <c r="O243" s="1"/>
    </row>
    <row r="244" spans="2:15" ht="15" customHeight="1" x14ac:dyDescent="0.25">
      <c r="B244" s="154"/>
      <c r="C244" s="155"/>
      <c r="D244" s="155"/>
      <c r="E244" s="155"/>
      <c r="F244" s="155"/>
      <c r="G244" s="156"/>
      <c r="H244" s="157">
        <v>13520</v>
      </c>
      <c r="I244" s="158"/>
      <c r="J244" s="159"/>
      <c r="K244" s="34"/>
      <c r="L244" s="160" t="s">
        <v>136</v>
      </c>
      <c r="M244" s="161"/>
      <c r="N244" s="162"/>
      <c r="O244" s="1"/>
    </row>
    <row r="245" spans="2:15" x14ac:dyDescent="0.25">
      <c r="B245" s="154"/>
      <c r="C245" s="155"/>
      <c r="D245" s="155"/>
      <c r="E245" s="155"/>
      <c r="F245" s="155"/>
      <c r="G245" s="156"/>
      <c r="H245" s="163">
        <v>33</v>
      </c>
      <c r="I245" s="163"/>
      <c r="J245" s="164"/>
      <c r="K245" s="24"/>
      <c r="L245" s="160" t="s">
        <v>145</v>
      </c>
      <c r="M245" s="161"/>
      <c r="N245" s="162"/>
      <c r="O245" s="1"/>
    </row>
    <row r="246" spans="2:15" ht="15" customHeight="1" x14ac:dyDescent="0.25">
      <c r="B246" s="147">
        <f>H247+H248</f>
        <v>40</v>
      </c>
      <c r="C246" s="147"/>
      <c r="D246" s="147"/>
      <c r="E246" s="147"/>
      <c r="F246" s="147"/>
      <c r="G246" s="147"/>
      <c r="H246" s="130" t="s">
        <v>139</v>
      </c>
      <c r="I246" s="130"/>
      <c r="J246" s="130"/>
      <c r="K246" s="130"/>
      <c r="L246" s="130"/>
      <c r="M246" s="130"/>
      <c r="N246" s="130"/>
      <c r="O246" s="1"/>
    </row>
    <row r="247" spans="2:15" ht="15" customHeight="1" x14ac:dyDescent="0.25">
      <c r="B247" s="154"/>
      <c r="C247" s="155"/>
      <c r="D247" s="155"/>
      <c r="E247" s="155"/>
      <c r="F247" s="155"/>
      <c r="G247" s="156"/>
      <c r="H247" s="157">
        <v>40</v>
      </c>
      <c r="I247" s="158"/>
      <c r="J247" s="159"/>
      <c r="K247" s="34"/>
      <c r="L247" s="160" t="s">
        <v>136</v>
      </c>
      <c r="M247" s="161"/>
      <c r="N247" s="162"/>
      <c r="O247" s="1"/>
    </row>
    <row r="248" spans="2:15" ht="15" customHeight="1" x14ac:dyDescent="0.25">
      <c r="B248" s="154"/>
      <c r="C248" s="155"/>
      <c r="D248" s="155"/>
      <c r="E248" s="155"/>
      <c r="F248" s="155"/>
      <c r="G248" s="156"/>
      <c r="H248" s="163">
        <v>0</v>
      </c>
      <c r="I248" s="163"/>
      <c r="J248" s="164"/>
      <c r="K248" s="24"/>
      <c r="L248" s="160" t="s">
        <v>145</v>
      </c>
      <c r="M248" s="161"/>
      <c r="N248" s="162"/>
      <c r="O248" s="1"/>
    </row>
    <row r="249" spans="2:15" ht="15" customHeight="1" x14ac:dyDescent="0.25">
      <c r="B249" s="79">
        <f>B250+B251+B252</f>
        <v>2</v>
      </c>
      <c r="C249" s="79"/>
      <c r="D249" s="80" t="s">
        <v>63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1"/>
    </row>
    <row r="250" spans="2:15" ht="15" customHeight="1" x14ac:dyDescent="0.25">
      <c r="B250" s="78">
        <v>1</v>
      </c>
      <c r="C250" s="78"/>
      <c r="D250" s="78"/>
      <c r="E250" s="78"/>
      <c r="F250" s="78"/>
      <c r="G250" s="78"/>
      <c r="H250" s="135" t="s">
        <v>53</v>
      </c>
      <c r="I250" s="135"/>
      <c r="J250" s="135"/>
      <c r="K250" s="135"/>
      <c r="L250" s="135"/>
      <c r="M250" s="135"/>
      <c r="N250" s="135"/>
      <c r="O250" s="1"/>
    </row>
    <row r="251" spans="2:15" ht="15" customHeight="1" x14ac:dyDescent="0.25">
      <c r="B251" s="78">
        <v>1</v>
      </c>
      <c r="C251" s="78"/>
      <c r="D251" s="78"/>
      <c r="E251" s="78"/>
      <c r="F251" s="78"/>
      <c r="G251" s="78"/>
      <c r="H251" s="135" t="s">
        <v>54</v>
      </c>
      <c r="I251" s="135"/>
      <c r="J251" s="135"/>
      <c r="K251" s="135"/>
      <c r="L251" s="135"/>
      <c r="M251" s="135"/>
      <c r="N251" s="135"/>
      <c r="O251" s="1"/>
    </row>
    <row r="252" spans="2:15" ht="15" customHeight="1" x14ac:dyDescent="0.25">
      <c r="B252" s="78">
        <v>0</v>
      </c>
      <c r="C252" s="78"/>
      <c r="D252" s="78"/>
      <c r="E252" s="78"/>
      <c r="F252" s="78"/>
      <c r="G252" s="78"/>
      <c r="H252" s="135" t="s">
        <v>55</v>
      </c>
      <c r="I252" s="135"/>
      <c r="J252" s="135"/>
      <c r="K252" s="135"/>
      <c r="L252" s="135"/>
      <c r="M252" s="135"/>
      <c r="N252" s="135"/>
      <c r="O252" s="1"/>
    </row>
    <row r="253" spans="2:15" ht="15" customHeight="1" x14ac:dyDescent="0.25">
      <c r="B253" s="79">
        <f>B254+B256+B258+B260</f>
        <v>456</v>
      </c>
      <c r="C253" s="79"/>
      <c r="D253" s="80" t="s">
        <v>141</v>
      </c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1"/>
    </row>
    <row r="254" spans="2:15" ht="15" customHeight="1" x14ac:dyDescent="0.25">
      <c r="B254" s="147">
        <v>267</v>
      </c>
      <c r="C254" s="147"/>
      <c r="D254" s="147"/>
      <c r="E254" s="147"/>
      <c r="F254" s="147"/>
      <c r="G254" s="147"/>
      <c r="H254" s="130" t="s">
        <v>53</v>
      </c>
      <c r="I254" s="130"/>
      <c r="J254" s="130"/>
      <c r="K254" s="130"/>
      <c r="L254" s="130"/>
      <c r="M254" s="130"/>
      <c r="N254" s="130"/>
      <c r="O254" s="1"/>
    </row>
    <row r="255" spans="2:15" ht="15" customHeight="1" x14ac:dyDescent="0.25">
      <c r="B255" s="148">
        <v>9</v>
      </c>
      <c r="C255" s="149"/>
      <c r="D255" s="149"/>
      <c r="E255" s="149"/>
      <c r="F255" s="149"/>
      <c r="G255" s="149"/>
      <c r="H255" s="150"/>
      <c r="I255" s="151" t="s">
        <v>148</v>
      </c>
      <c r="J255" s="152"/>
      <c r="K255" s="152"/>
      <c r="L255" s="152"/>
      <c r="M255" s="152"/>
      <c r="N255" s="153"/>
      <c r="O255" s="1"/>
    </row>
    <row r="256" spans="2:15" x14ac:dyDescent="0.25">
      <c r="B256" s="147">
        <v>146</v>
      </c>
      <c r="C256" s="147"/>
      <c r="D256" s="147"/>
      <c r="E256" s="147"/>
      <c r="F256" s="147"/>
      <c r="G256" s="147"/>
      <c r="H256" s="130" t="s">
        <v>72</v>
      </c>
      <c r="I256" s="130"/>
      <c r="J256" s="130"/>
      <c r="K256" s="130"/>
      <c r="L256" s="130"/>
      <c r="M256" s="130"/>
      <c r="N256" s="130"/>
      <c r="O256" s="1"/>
    </row>
    <row r="257" spans="2:15" x14ac:dyDescent="0.25">
      <c r="B257" s="148">
        <v>12</v>
      </c>
      <c r="C257" s="149"/>
      <c r="D257" s="149"/>
      <c r="E257" s="149"/>
      <c r="F257" s="149"/>
      <c r="G257" s="149"/>
      <c r="H257" s="150"/>
      <c r="I257" s="151" t="s">
        <v>149</v>
      </c>
      <c r="J257" s="152"/>
      <c r="K257" s="152"/>
      <c r="L257" s="152"/>
      <c r="M257" s="152"/>
      <c r="N257" s="153"/>
      <c r="O257" s="1"/>
    </row>
    <row r="258" spans="2:15" x14ac:dyDescent="0.25">
      <c r="B258" s="147">
        <v>28</v>
      </c>
      <c r="C258" s="147"/>
      <c r="D258" s="147"/>
      <c r="E258" s="147"/>
      <c r="F258" s="147"/>
      <c r="G258" s="147"/>
      <c r="H258" s="130" t="s">
        <v>55</v>
      </c>
      <c r="I258" s="130"/>
      <c r="J258" s="130"/>
      <c r="K258" s="130"/>
      <c r="L258" s="130"/>
      <c r="M258" s="130"/>
      <c r="N258" s="130"/>
      <c r="O258" s="1"/>
    </row>
    <row r="259" spans="2:15" x14ac:dyDescent="0.25">
      <c r="B259" s="148">
        <v>4</v>
      </c>
      <c r="C259" s="149"/>
      <c r="D259" s="149"/>
      <c r="E259" s="149"/>
      <c r="F259" s="149"/>
      <c r="G259" s="149"/>
      <c r="H259" s="150"/>
      <c r="I259" s="151" t="s">
        <v>151</v>
      </c>
      <c r="J259" s="152"/>
      <c r="K259" s="152"/>
      <c r="L259" s="152"/>
      <c r="M259" s="152"/>
      <c r="N259" s="153"/>
      <c r="O259" s="1"/>
    </row>
    <row r="260" spans="2:15" x14ac:dyDescent="0.25">
      <c r="B260" s="147">
        <v>15</v>
      </c>
      <c r="C260" s="147"/>
      <c r="D260" s="147"/>
      <c r="E260" s="147"/>
      <c r="F260" s="147"/>
      <c r="G260" s="147"/>
      <c r="H260" s="130" t="s">
        <v>62</v>
      </c>
      <c r="I260" s="130"/>
      <c r="J260" s="130"/>
      <c r="K260" s="130"/>
      <c r="L260" s="130"/>
      <c r="M260" s="130"/>
      <c r="N260" s="130"/>
      <c r="O260" s="1"/>
    </row>
    <row r="261" spans="2:15" ht="15" customHeight="1" x14ac:dyDescent="0.25">
      <c r="B261" s="148">
        <v>0</v>
      </c>
      <c r="C261" s="149"/>
      <c r="D261" s="149"/>
      <c r="E261" s="149"/>
      <c r="F261" s="149"/>
      <c r="G261" s="149"/>
      <c r="H261" s="150"/>
      <c r="I261" s="151" t="s">
        <v>150</v>
      </c>
      <c r="J261" s="152"/>
      <c r="K261" s="152"/>
      <c r="L261" s="152"/>
      <c r="M261" s="152"/>
      <c r="N261" s="153"/>
      <c r="O261" s="1"/>
    </row>
    <row r="262" spans="2:15" x14ac:dyDescent="0.25">
      <c r="B262" s="79">
        <f>B263+B264+B265+B266</f>
        <v>10</v>
      </c>
      <c r="C262" s="79"/>
      <c r="D262" s="80" t="s">
        <v>143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1"/>
    </row>
    <row r="263" spans="2:15" x14ac:dyDescent="0.25">
      <c r="B263" s="145">
        <v>4</v>
      </c>
      <c r="C263" s="145"/>
      <c r="D263" s="145"/>
      <c r="E263" s="145"/>
      <c r="F263" s="145"/>
      <c r="G263" s="145"/>
      <c r="H263" s="146" t="s">
        <v>53</v>
      </c>
      <c r="I263" s="146"/>
      <c r="J263" s="146"/>
      <c r="K263" s="146"/>
      <c r="L263" s="146"/>
      <c r="M263" s="146"/>
      <c r="N263" s="146"/>
      <c r="O263" s="1"/>
    </row>
    <row r="264" spans="2:15" x14ac:dyDescent="0.25">
      <c r="B264" s="145">
        <v>3</v>
      </c>
      <c r="C264" s="145"/>
      <c r="D264" s="145"/>
      <c r="E264" s="145"/>
      <c r="F264" s="145"/>
      <c r="G264" s="145"/>
      <c r="H264" s="146" t="s">
        <v>72</v>
      </c>
      <c r="I264" s="146"/>
      <c r="J264" s="146"/>
      <c r="K264" s="146"/>
      <c r="L264" s="146"/>
      <c r="M264" s="146"/>
      <c r="N264" s="146"/>
      <c r="O264" s="1"/>
    </row>
    <row r="265" spans="2:15" x14ac:dyDescent="0.25">
      <c r="B265" s="145">
        <v>1</v>
      </c>
      <c r="C265" s="145"/>
      <c r="D265" s="145"/>
      <c r="E265" s="145"/>
      <c r="F265" s="145"/>
      <c r="G265" s="145"/>
      <c r="H265" s="146" t="s">
        <v>55</v>
      </c>
      <c r="I265" s="146"/>
      <c r="J265" s="146"/>
      <c r="K265" s="146"/>
      <c r="L265" s="146"/>
      <c r="M265" s="146"/>
      <c r="N265" s="146"/>
      <c r="O265" s="1"/>
    </row>
    <row r="266" spans="2:15" ht="16.5" customHeight="1" x14ac:dyDescent="0.25">
      <c r="B266" s="145">
        <v>2</v>
      </c>
      <c r="C266" s="145"/>
      <c r="D266" s="145"/>
      <c r="E266" s="145"/>
      <c r="F266" s="145"/>
      <c r="G266" s="145"/>
      <c r="H266" s="146" t="s">
        <v>62</v>
      </c>
      <c r="I266" s="146"/>
      <c r="J266" s="146"/>
      <c r="K266" s="146"/>
      <c r="L266" s="146"/>
      <c r="M266" s="146"/>
      <c r="N266" s="146"/>
      <c r="O266" s="1"/>
    </row>
    <row r="267" spans="2:15" ht="16.5" customHeight="1" x14ac:dyDescent="0.25">
      <c r="B267" s="22"/>
      <c r="C267" s="22"/>
      <c r="D267" s="22"/>
      <c r="E267" s="22"/>
      <c r="F267" s="22"/>
      <c r="G267" s="22"/>
      <c r="H267" s="23"/>
      <c r="I267" s="23"/>
      <c r="J267" s="23"/>
      <c r="K267" s="23"/>
      <c r="L267" s="23"/>
      <c r="M267" s="23"/>
      <c r="N267" s="23"/>
      <c r="O267" s="1"/>
    </row>
    <row r="268" spans="2:15" ht="17.45" customHeight="1" x14ac:dyDescent="0.25">
      <c r="B268" s="88" t="s">
        <v>73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1"/>
    </row>
    <row r="269" spans="2:15" ht="15" customHeight="1" x14ac:dyDescent="0.25">
      <c r="B269" s="142">
        <f>((B271+B274)/(B272+B275))</f>
        <v>1.9796918767507004</v>
      </c>
      <c r="C269" s="143"/>
      <c r="D269" s="143"/>
      <c r="E269" s="143"/>
      <c r="F269" s="143"/>
      <c r="G269" s="144"/>
      <c r="H269" s="124" t="s">
        <v>104</v>
      </c>
      <c r="I269" s="124"/>
      <c r="J269" s="124"/>
      <c r="K269" s="124"/>
      <c r="L269" s="124"/>
      <c r="M269" s="124"/>
      <c r="N269" s="124"/>
      <c r="O269" s="1"/>
    </row>
    <row r="270" spans="2:15" ht="15" customHeight="1" x14ac:dyDescent="0.25">
      <c r="B270" s="136">
        <f>B271/B272</f>
        <v>2.656361474435196</v>
      </c>
      <c r="C270" s="136"/>
      <c r="D270" s="136"/>
      <c r="E270" s="136"/>
      <c r="F270" s="136"/>
      <c r="G270" s="136"/>
      <c r="H270" s="136"/>
      <c r="I270" s="137" t="s">
        <v>106</v>
      </c>
      <c r="J270" s="137"/>
      <c r="K270" s="137"/>
      <c r="L270" s="137"/>
      <c r="M270" s="137"/>
      <c r="N270" s="137"/>
      <c r="O270" s="1"/>
    </row>
    <row r="271" spans="2:15" x14ac:dyDescent="0.25">
      <c r="B271" s="78">
        <f>B35</f>
        <v>2234</v>
      </c>
      <c r="C271" s="78"/>
      <c r="D271" s="78"/>
      <c r="E271" s="78"/>
      <c r="F271" s="78"/>
      <c r="G271" s="78"/>
      <c r="H271" s="78"/>
      <c r="I271" s="78"/>
      <c r="J271" s="82" t="s">
        <v>119</v>
      </c>
      <c r="K271" s="82"/>
      <c r="L271" s="82"/>
      <c r="M271" s="82"/>
      <c r="N271" s="82"/>
      <c r="O271" s="1"/>
    </row>
    <row r="272" spans="2:15" x14ac:dyDescent="0.25">
      <c r="B272" s="138">
        <v>841</v>
      </c>
      <c r="C272" s="138"/>
      <c r="D272" s="138"/>
      <c r="E272" s="138"/>
      <c r="F272" s="138"/>
      <c r="G272" s="138"/>
      <c r="H272" s="138"/>
      <c r="I272" s="138"/>
      <c r="J272" s="82" t="s">
        <v>105</v>
      </c>
      <c r="K272" s="82"/>
      <c r="L272" s="82"/>
      <c r="M272" s="82"/>
      <c r="N272" s="82"/>
      <c r="O272" s="1"/>
    </row>
    <row r="273" spans="2:15" ht="15" customHeight="1" x14ac:dyDescent="0.25">
      <c r="B273" s="136">
        <f>B274/B275</f>
        <v>1.010221465076661</v>
      </c>
      <c r="C273" s="136"/>
      <c r="D273" s="136"/>
      <c r="E273" s="136"/>
      <c r="F273" s="136"/>
      <c r="G273" s="136"/>
      <c r="H273" s="136"/>
      <c r="I273" s="137" t="s">
        <v>108</v>
      </c>
      <c r="J273" s="137"/>
      <c r="K273" s="137"/>
      <c r="L273" s="137"/>
      <c r="M273" s="137"/>
      <c r="N273" s="137"/>
      <c r="O273" s="1"/>
    </row>
    <row r="274" spans="2:15" x14ac:dyDescent="0.25">
      <c r="B274" s="78">
        <f>B42</f>
        <v>593</v>
      </c>
      <c r="C274" s="78"/>
      <c r="D274" s="78"/>
      <c r="E274" s="78"/>
      <c r="F274" s="78"/>
      <c r="G274" s="78"/>
      <c r="H274" s="78"/>
      <c r="I274" s="78"/>
      <c r="J274" s="82" t="s">
        <v>120</v>
      </c>
      <c r="K274" s="82"/>
      <c r="L274" s="82"/>
      <c r="M274" s="82"/>
      <c r="N274" s="82"/>
      <c r="O274" s="1"/>
    </row>
    <row r="275" spans="2:15" x14ac:dyDescent="0.25">
      <c r="B275" s="81">
        <v>587</v>
      </c>
      <c r="C275" s="81"/>
      <c r="D275" s="81"/>
      <c r="E275" s="81"/>
      <c r="F275" s="81"/>
      <c r="G275" s="81"/>
      <c r="H275" s="81"/>
      <c r="I275" s="81"/>
      <c r="J275" s="82" t="s">
        <v>107</v>
      </c>
      <c r="K275" s="82"/>
      <c r="L275" s="82"/>
      <c r="M275" s="82"/>
      <c r="N275" s="82"/>
      <c r="O275" s="1"/>
    </row>
    <row r="276" spans="2:15" ht="15" customHeight="1" x14ac:dyDescent="0.25">
      <c r="B276" s="139">
        <f>((B278+B281+B284)/(B279+B282+B285))</f>
        <v>3.3879142300194931</v>
      </c>
      <c r="C276" s="140"/>
      <c r="D276" s="140"/>
      <c r="E276" s="140"/>
      <c r="F276" s="140"/>
      <c r="G276" s="141"/>
      <c r="H276" s="124" t="s">
        <v>111</v>
      </c>
      <c r="I276" s="124"/>
      <c r="J276" s="124"/>
      <c r="K276" s="124"/>
      <c r="L276" s="124"/>
      <c r="M276" s="124"/>
      <c r="N276" s="124"/>
      <c r="O276" s="1"/>
    </row>
    <row r="277" spans="2:15" x14ac:dyDescent="0.25">
      <c r="B277" s="136">
        <f>B278/B279</f>
        <v>3.197384066587396</v>
      </c>
      <c r="C277" s="136"/>
      <c r="D277" s="136"/>
      <c r="E277" s="136"/>
      <c r="F277" s="136"/>
      <c r="G277" s="136"/>
      <c r="H277" s="136"/>
      <c r="I277" s="137" t="s">
        <v>109</v>
      </c>
      <c r="J277" s="137"/>
      <c r="K277" s="137"/>
      <c r="L277" s="137"/>
      <c r="M277" s="137"/>
      <c r="N277" s="137"/>
      <c r="O277" s="1"/>
    </row>
    <row r="278" spans="2:15" x14ac:dyDescent="0.25">
      <c r="B278" s="78">
        <f>B46</f>
        <v>2689</v>
      </c>
      <c r="C278" s="78"/>
      <c r="D278" s="78"/>
      <c r="E278" s="78"/>
      <c r="F278" s="78"/>
      <c r="G278" s="78"/>
      <c r="H278" s="78"/>
      <c r="I278" s="78"/>
      <c r="J278" s="82" t="s">
        <v>121</v>
      </c>
      <c r="K278" s="82"/>
      <c r="L278" s="82"/>
      <c r="M278" s="82"/>
      <c r="N278" s="82"/>
      <c r="O278" s="1"/>
    </row>
    <row r="279" spans="2:15" x14ac:dyDescent="0.25">
      <c r="B279" s="138">
        <v>841</v>
      </c>
      <c r="C279" s="138"/>
      <c r="D279" s="138"/>
      <c r="E279" s="138"/>
      <c r="F279" s="138"/>
      <c r="G279" s="138"/>
      <c r="H279" s="138"/>
      <c r="I279" s="138"/>
      <c r="J279" s="82" t="s">
        <v>110</v>
      </c>
      <c r="K279" s="82"/>
      <c r="L279" s="82"/>
      <c r="M279" s="82"/>
      <c r="N279" s="82"/>
      <c r="O279" s="1"/>
    </row>
    <row r="280" spans="2:15" ht="15" customHeight="1" x14ac:dyDescent="0.25">
      <c r="B280" s="136">
        <f>B281/B282</f>
        <v>3.3424190800681433</v>
      </c>
      <c r="C280" s="136"/>
      <c r="D280" s="136"/>
      <c r="E280" s="136"/>
      <c r="F280" s="136"/>
      <c r="G280" s="136"/>
      <c r="H280" s="136"/>
      <c r="I280" s="137" t="s">
        <v>112</v>
      </c>
      <c r="J280" s="137"/>
      <c r="K280" s="137"/>
      <c r="L280" s="137"/>
      <c r="M280" s="137"/>
      <c r="N280" s="137"/>
      <c r="O280" s="1"/>
    </row>
    <row r="281" spans="2:15" x14ac:dyDescent="0.25">
      <c r="B281" s="78">
        <f>B57</f>
        <v>1962</v>
      </c>
      <c r="C281" s="78"/>
      <c r="D281" s="78"/>
      <c r="E281" s="78"/>
      <c r="F281" s="78"/>
      <c r="G281" s="78"/>
      <c r="H281" s="78"/>
      <c r="I281" s="78"/>
      <c r="J281" s="82" t="s">
        <v>122</v>
      </c>
      <c r="K281" s="82"/>
      <c r="L281" s="82"/>
      <c r="M281" s="82"/>
      <c r="N281" s="82"/>
      <c r="O281" s="1"/>
    </row>
    <row r="282" spans="2:15" x14ac:dyDescent="0.25">
      <c r="B282" s="81">
        <v>587</v>
      </c>
      <c r="C282" s="81"/>
      <c r="D282" s="81"/>
      <c r="E282" s="81"/>
      <c r="F282" s="81"/>
      <c r="G282" s="81"/>
      <c r="H282" s="81"/>
      <c r="I282" s="81"/>
      <c r="J282" s="82" t="s">
        <v>102</v>
      </c>
      <c r="K282" s="82"/>
      <c r="L282" s="82"/>
      <c r="M282" s="82"/>
      <c r="N282" s="82"/>
      <c r="O282" s="1"/>
    </row>
    <row r="283" spans="2:15" ht="15" customHeight="1" x14ac:dyDescent="0.25">
      <c r="B283" s="136">
        <f>B284/B285</f>
        <v>5.0720720720720722</v>
      </c>
      <c r="C283" s="136"/>
      <c r="D283" s="136"/>
      <c r="E283" s="136"/>
      <c r="F283" s="136"/>
      <c r="G283" s="136"/>
      <c r="H283" s="136"/>
      <c r="I283" s="137" t="s">
        <v>113</v>
      </c>
      <c r="J283" s="137"/>
      <c r="K283" s="137"/>
      <c r="L283" s="137"/>
      <c r="M283" s="137"/>
      <c r="N283" s="137"/>
      <c r="O283" s="1"/>
    </row>
    <row r="284" spans="2:15" x14ac:dyDescent="0.25">
      <c r="B284" s="78">
        <f>B64</f>
        <v>563</v>
      </c>
      <c r="C284" s="78"/>
      <c r="D284" s="78"/>
      <c r="E284" s="78"/>
      <c r="F284" s="78"/>
      <c r="G284" s="78"/>
      <c r="H284" s="78"/>
      <c r="I284" s="78"/>
      <c r="J284" s="82" t="s">
        <v>123</v>
      </c>
      <c r="K284" s="82"/>
      <c r="L284" s="82"/>
      <c r="M284" s="82"/>
      <c r="N284" s="82"/>
      <c r="O284" s="1"/>
    </row>
    <row r="285" spans="2:15" ht="15" customHeight="1" x14ac:dyDescent="0.25">
      <c r="B285" s="78">
        <v>111</v>
      </c>
      <c r="C285" s="78"/>
      <c r="D285" s="78"/>
      <c r="E285" s="78"/>
      <c r="F285" s="78"/>
      <c r="G285" s="78"/>
      <c r="H285" s="78"/>
      <c r="I285" s="78"/>
      <c r="J285" s="82" t="s">
        <v>114</v>
      </c>
      <c r="K285" s="82"/>
      <c r="L285" s="82"/>
      <c r="M285" s="82"/>
      <c r="N285" s="82"/>
      <c r="O285" s="1"/>
    </row>
    <row r="286" spans="2:15" ht="20.25" x14ac:dyDescent="0.25">
      <c r="B286" s="88" t="s">
        <v>64</v>
      </c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1"/>
    </row>
    <row r="287" spans="2:15" ht="14.45" customHeight="1" x14ac:dyDescent="0.25">
      <c r="B287" s="89" t="s">
        <v>209</v>
      </c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31" t="s">
        <v>12</v>
      </c>
      <c r="N287" s="31" t="s">
        <v>11</v>
      </c>
      <c r="O287" s="1"/>
    </row>
    <row r="288" spans="2:15" x14ac:dyDescent="0.25">
      <c r="B288" s="129">
        <v>151</v>
      </c>
      <c r="C288" s="129"/>
      <c r="D288" s="129"/>
      <c r="E288" s="129"/>
      <c r="F288" s="130" t="s">
        <v>118</v>
      </c>
      <c r="G288" s="130"/>
      <c r="H288" s="130"/>
      <c r="I288" s="130"/>
      <c r="J288" s="130"/>
      <c r="K288" s="130"/>
      <c r="L288" s="130"/>
      <c r="M288" s="43">
        <f>M289</f>
        <v>108</v>
      </c>
      <c r="N288" s="43">
        <f>N289</f>
        <v>43</v>
      </c>
      <c r="O288" s="1"/>
    </row>
    <row r="289" spans="2:15" x14ac:dyDescent="0.25">
      <c r="B289" s="78">
        <f>SUM(M289:N289)</f>
        <v>151</v>
      </c>
      <c r="C289" s="78"/>
      <c r="D289" s="78"/>
      <c r="E289" s="78"/>
      <c r="F289" s="78"/>
      <c r="G289" s="78"/>
      <c r="H289" s="78"/>
      <c r="I289" s="135" t="s">
        <v>199</v>
      </c>
      <c r="J289" s="135"/>
      <c r="K289" s="135"/>
      <c r="L289" s="135"/>
      <c r="M289" s="65">
        <v>108</v>
      </c>
      <c r="N289" s="65">
        <v>43</v>
      </c>
      <c r="O289" s="1"/>
    </row>
    <row r="290" spans="2:15" ht="14.45" customHeight="1" x14ac:dyDescent="0.25">
      <c r="B290" s="3" t="s">
        <v>200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ht="22.5" customHeight="1" x14ac:dyDescent="0.25">
      <c r="B291" s="88" t="s">
        <v>170</v>
      </c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1"/>
    </row>
    <row r="292" spans="2:15" ht="14.45" customHeight="1" x14ac:dyDescent="0.25">
      <c r="B292" s="131">
        <v>211</v>
      </c>
      <c r="C292" s="131"/>
      <c r="D292" s="132" t="s">
        <v>171</v>
      </c>
      <c r="E292" s="133"/>
      <c r="F292" s="133"/>
      <c r="G292" s="133"/>
      <c r="H292" s="133"/>
      <c r="I292" s="133"/>
      <c r="J292" s="133"/>
      <c r="K292" s="133"/>
      <c r="L292" s="133"/>
      <c r="M292" s="133"/>
      <c r="N292" s="134"/>
      <c r="O292" s="1"/>
    </row>
    <row r="293" spans="2:15" x14ac:dyDescent="0.25"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"/>
    </row>
    <row r="294" spans="2:15" ht="23.25" customHeight="1" x14ac:dyDescent="0.25">
      <c r="B294" s="88" t="s">
        <v>100</v>
      </c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1"/>
    </row>
    <row r="295" spans="2:15" ht="15" customHeight="1" x14ac:dyDescent="0.25">
      <c r="B295" s="89" t="s">
        <v>205</v>
      </c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59" t="s">
        <v>12</v>
      </c>
      <c r="N295" s="59" t="s">
        <v>11</v>
      </c>
      <c r="O295" s="1"/>
    </row>
    <row r="296" spans="2:15" ht="15" customHeight="1" x14ac:dyDescent="0.25">
      <c r="B296" s="91">
        <f>B297+B304+B309</f>
        <v>876</v>
      </c>
      <c r="C296" s="91"/>
      <c r="D296" s="124" t="s">
        <v>74</v>
      </c>
      <c r="E296" s="124"/>
      <c r="F296" s="124"/>
      <c r="G296" s="124"/>
      <c r="H296" s="124"/>
      <c r="I296" s="124"/>
      <c r="J296" s="124"/>
      <c r="K296" s="124"/>
      <c r="L296" s="124"/>
      <c r="M296" s="11">
        <f>M297+M304+M309</f>
        <v>520</v>
      </c>
      <c r="N296" s="11">
        <f>N297+N304+N309</f>
        <v>356</v>
      </c>
      <c r="O296" s="1"/>
    </row>
    <row r="297" spans="2:15" ht="14.45" customHeight="1" x14ac:dyDescent="0.25">
      <c r="B297" s="79">
        <f>SUM(B298:E303)</f>
        <v>672</v>
      </c>
      <c r="C297" s="79"/>
      <c r="D297" s="79"/>
      <c r="E297" s="125" t="s">
        <v>155</v>
      </c>
      <c r="F297" s="126"/>
      <c r="G297" s="126"/>
      <c r="H297" s="126"/>
      <c r="I297" s="126"/>
      <c r="J297" s="126"/>
      <c r="K297" s="126"/>
      <c r="L297" s="127"/>
      <c r="M297" s="17">
        <f>SUM(M298:M303)</f>
        <v>441</v>
      </c>
      <c r="N297" s="17">
        <f>SUM(N298:N303)</f>
        <v>231</v>
      </c>
      <c r="O297" s="1"/>
    </row>
    <row r="298" spans="2:15" ht="14.45" customHeight="1" x14ac:dyDescent="0.25">
      <c r="B298" s="78">
        <f>SUM(M298:N298)</f>
        <v>272</v>
      </c>
      <c r="C298" s="78"/>
      <c r="D298" s="78"/>
      <c r="E298" s="78"/>
      <c r="F298" s="82" t="s">
        <v>75</v>
      </c>
      <c r="G298" s="82"/>
      <c r="H298" s="82"/>
      <c r="I298" s="82"/>
      <c r="J298" s="82"/>
      <c r="K298" s="82"/>
      <c r="L298" s="82"/>
      <c r="M298" s="64">
        <v>196</v>
      </c>
      <c r="N298" s="64">
        <v>76</v>
      </c>
      <c r="O298" s="1"/>
    </row>
    <row r="299" spans="2:15" ht="15" customHeight="1" x14ac:dyDescent="0.25">
      <c r="B299" s="78">
        <f t="shared" ref="B299:B303" si="13">SUM(M299:N299)</f>
        <v>129</v>
      </c>
      <c r="C299" s="78"/>
      <c r="D299" s="78"/>
      <c r="E299" s="78"/>
      <c r="F299" s="82" t="s">
        <v>76</v>
      </c>
      <c r="G299" s="82"/>
      <c r="H299" s="82"/>
      <c r="I299" s="82"/>
      <c r="J299" s="82"/>
      <c r="K299" s="82"/>
      <c r="L299" s="82"/>
      <c r="M299" s="64">
        <v>85</v>
      </c>
      <c r="N299" s="64">
        <v>44</v>
      </c>
      <c r="O299" s="1"/>
    </row>
    <row r="300" spans="2:15" ht="15" customHeight="1" x14ac:dyDescent="0.25">
      <c r="B300" s="78">
        <f t="shared" si="13"/>
        <v>8</v>
      </c>
      <c r="C300" s="78"/>
      <c r="D300" s="78"/>
      <c r="E300" s="78"/>
      <c r="F300" s="82" t="s">
        <v>182</v>
      </c>
      <c r="G300" s="82"/>
      <c r="H300" s="82"/>
      <c r="I300" s="82"/>
      <c r="J300" s="82"/>
      <c r="K300" s="82"/>
      <c r="L300" s="82"/>
      <c r="M300" s="64">
        <v>4</v>
      </c>
      <c r="N300" s="64">
        <v>4</v>
      </c>
      <c r="O300" s="1"/>
    </row>
    <row r="301" spans="2:15" ht="15" customHeight="1" x14ac:dyDescent="0.25">
      <c r="B301" s="78">
        <f t="shared" si="13"/>
        <v>130</v>
      </c>
      <c r="C301" s="78"/>
      <c r="D301" s="78"/>
      <c r="E301" s="78"/>
      <c r="F301" s="82" t="s">
        <v>77</v>
      </c>
      <c r="G301" s="82"/>
      <c r="H301" s="82"/>
      <c r="I301" s="82"/>
      <c r="J301" s="82"/>
      <c r="K301" s="82"/>
      <c r="L301" s="82"/>
      <c r="M301" s="64">
        <v>83</v>
      </c>
      <c r="N301" s="64">
        <v>47</v>
      </c>
      <c r="O301" s="1"/>
    </row>
    <row r="302" spans="2:15" x14ac:dyDescent="0.25">
      <c r="B302" s="78">
        <f t="shared" si="13"/>
        <v>91</v>
      </c>
      <c r="C302" s="78"/>
      <c r="D302" s="78"/>
      <c r="E302" s="78"/>
      <c r="F302" s="112" t="s">
        <v>78</v>
      </c>
      <c r="G302" s="112"/>
      <c r="H302" s="112"/>
      <c r="I302" s="112"/>
      <c r="J302" s="112"/>
      <c r="K302" s="112"/>
      <c r="L302" s="112"/>
      <c r="M302" s="64">
        <v>45</v>
      </c>
      <c r="N302" s="64">
        <v>46</v>
      </c>
      <c r="O302" s="1"/>
    </row>
    <row r="303" spans="2:15" x14ac:dyDescent="0.25">
      <c r="B303" s="78">
        <f t="shared" si="13"/>
        <v>42</v>
      </c>
      <c r="C303" s="78"/>
      <c r="D303" s="78"/>
      <c r="E303" s="78"/>
      <c r="F303" s="112" t="s">
        <v>79</v>
      </c>
      <c r="G303" s="112"/>
      <c r="H303" s="112"/>
      <c r="I303" s="112"/>
      <c r="J303" s="112"/>
      <c r="K303" s="112"/>
      <c r="L303" s="112"/>
      <c r="M303" s="64">
        <v>28</v>
      </c>
      <c r="N303" s="12">
        <v>14</v>
      </c>
      <c r="O303" s="1"/>
    </row>
    <row r="304" spans="2:15" x14ac:dyDescent="0.25">
      <c r="B304" s="121">
        <f>SUM(B305:E308)</f>
        <v>175</v>
      </c>
      <c r="C304" s="121"/>
      <c r="D304" s="121"/>
      <c r="E304" s="122" t="s">
        <v>80</v>
      </c>
      <c r="F304" s="122"/>
      <c r="G304" s="122"/>
      <c r="H304" s="122"/>
      <c r="I304" s="122"/>
      <c r="J304" s="122"/>
      <c r="K304" s="122"/>
      <c r="L304" s="122"/>
      <c r="M304" s="15">
        <f>SUM(M305:M308)</f>
        <v>64</v>
      </c>
      <c r="N304" s="15">
        <f>SUM(N305:N308)</f>
        <v>111</v>
      </c>
      <c r="O304" s="1"/>
    </row>
    <row r="305" spans="2:15" x14ac:dyDescent="0.25">
      <c r="B305" s="111">
        <f>SUM(M305:N305)</f>
        <v>92</v>
      </c>
      <c r="C305" s="111"/>
      <c r="D305" s="111"/>
      <c r="E305" s="111"/>
      <c r="F305" s="112" t="s">
        <v>156</v>
      </c>
      <c r="G305" s="112"/>
      <c r="H305" s="112"/>
      <c r="I305" s="112"/>
      <c r="J305" s="112"/>
      <c r="K305" s="112"/>
      <c r="L305" s="112"/>
      <c r="M305" s="12">
        <v>40</v>
      </c>
      <c r="N305" s="12">
        <v>52</v>
      </c>
      <c r="O305" s="1"/>
    </row>
    <row r="306" spans="2:15" x14ac:dyDescent="0.25">
      <c r="B306" s="111">
        <f t="shared" ref="B306:B308" si="14">SUM(M306:N306)</f>
        <v>52</v>
      </c>
      <c r="C306" s="111"/>
      <c r="D306" s="111"/>
      <c r="E306" s="111"/>
      <c r="F306" s="112" t="s">
        <v>157</v>
      </c>
      <c r="G306" s="112"/>
      <c r="H306" s="112"/>
      <c r="I306" s="112"/>
      <c r="J306" s="112"/>
      <c r="K306" s="112"/>
      <c r="L306" s="112"/>
      <c r="M306" s="12">
        <v>16</v>
      </c>
      <c r="N306" s="12">
        <v>36</v>
      </c>
      <c r="O306" s="1"/>
    </row>
    <row r="307" spans="2:15" x14ac:dyDescent="0.25">
      <c r="B307" s="111">
        <f t="shared" si="14"/>
        <v>4</v>
      </c>
      <c r="C307" s="111"/>
      <c r="D307" s="111"/>
      <c r="E307" s="111"/>
      <c r="F307" s="112" t="s">
        <v>158</v>
      </c>
      <c r="G307" s="112"/>
      <c r="H307" s="112"/>
      <c r="I307" s="112"/>
      <c r="J307" s="112"/>
      <c r="K307" s="112"/>
      <c r="L307" s="112"/>
      <c r="M307" s="12">
        <v>2</v>
      </c>
      <c r="N307" s="12">
        <v>2</v>
      </c>
      <c r="O307" s="1"/>
    </row>
    <row r="308" spans="2:15" x14ac:dyDescent="0.25">
      <c r="B308" s="111">
        <f t="shared" si="14"/>
        <v>27</v>
      </c>
      <c r="C308" s="111"/>
      <c r="D308" s="111"/>
      <c r="E308" s="111"/>
      <c r="F308" s="112" t="s">
        <v>62</v>
      </c>
      <c r="G308" s="112"/>
      <c r="H308" s="112"/>
      <c r="I308" s="112"/>
      <c r="J308" s="112"/>
      <c r="K308" s="112"/>
      <c r="L308" s="112"/>
      <c r="M308" s="12">
        <v>6</v>
      </c>
      <c r="N308" s="12">
        <v>21</v>
      </c>
      <c r="O308" s="1"/>
    </row>
    <row r="309" spans="2:15" x14ac:dyDescent="0.25">
      <c r="B309" s="123">
        <f>SUM(B310:E314)</f>
        <v>29</v>
      </c>
      <c r="C309" s="121"/>
      <c r="D309" s="121"/>
      <c r="E309" s="122" t="s">
        <v>81</v>
      </c>
      <c r="F309" s="122"/>
      <c r="G309" s="122"/>
      <c r="H309" s="122"/>
      <c r="I309" s="122"/>
      <c r="J309" s="122"/>
      <c r="K309" s="122"/>
      <c r="L309" s="122"/>
      <c r="M309" s="16">
        <f>SUM(M310:M314)</f>
        <v>15</v>
      </c>
      <c r="N309" s="16">
        <f>SUM(N310:N314)</f>
        <v>14</v>
      </c>
      <c r="O309" s="1"/>
    </row>
    <row r="310" spans="2:15" x14ac:dyDescent="0.25">
      <c r="B310" s="119">
        <f>SUM(M310:N310)</f>
        <v>4</v>
      </c>
      <c r="C310" s="111"/>
      <c r="D310" s="111"/>
      <c r="E310" s="111"/>
      <c r="F310" s="112" t="s">
        <v>53</v>
      </c>
      <c r="G310" s="112"/>
      <c r="H310" s="112"/>
      <c r="I310" s="112"/>
      <c r="J310" s="112"/>
      <c r="K310" s="112"/>
      <c r="L310" s="112"/>
      <c r="M310" s="13">
        <v>3</v>
      </c>
      <c r="N310" s="12">
        <v>1</v>
      </c>
      <c r="O310" s="1"/>
    </row>
    <row r="311" spans="2:15" x14ac:dyDescent="0.25">
      <c r="B311" s="119">
        <f t="shared" ref="B311:B314" si="15">SUM(M311:N311)</f>
        <v>4</v>
      </c>
      <c r="C311" s="111"/>
      <c r="D311" s="111"/>
      <c r="E311" s="111"/>
      <c r="F311" s="112" t="s">
        <v>54</v>
      </c>
      <c r="G311" s="112"/>
      <c r="H311" s="112"/>
      <c r="I311" s="112"/>
      <c r="J311" s="112"/>
      <c r="K311" s="112"/>
      <c r="L311" s="112"/>
      <c r="M311" s="12">
        <v>2</v>
      </c>
      <c r="N311" s="12">
        <v>2</v>
      </c>
      <c r="O311" s="1"/>
    </row>
    <row r="312" spans="2:15" x14ac:dyDescent="0.25">
      <c r="B312" s="119">
        <f t="shared" si="15"/>
        <v>1</v>
      </c>
      <c r="C312" s="111"/>
      <c r="D312" s="111"/>
      <c r="E312" s="111"/>
      <c r="F312" s="112" t="s">
        <v>55</v>
      </c>
      <c r="G312" s="112"/>
      <c r="H312" s="112"/>
      <c r="I312" s="112"/>
      <c r="J312" s="112"/>
      <c r="K312" s="112"/>
      <c r="L312" s="112"/>
      <c r="M312" s="12">
        <v>1</v>
      </c>
      <c r="N312" s="12">
        <v>0</v>
      </c>
      <c r="O312" s="1"/>
    </row>
    <row r="313" spans="2:15" x14ac:dyDescent="0.25">
      <c r="B313" s="119">
        <f t="shared" si="15"/>
        <v>3</v>
      </c>
      <c r="C313" s="111"/>
      <c r="D313" s="111"/>
      <c r="E313" s="111"/>
      <c r="F313" s="112" t="s">
        <v>82</v>
      </c>
      <c r="G313" s="112"/>
      <c r="H313" s="112"/>
      <c r="I313" s="112"/>
      <c r="J313" s="112"/>
      <c r="K313" s="112"/>
      <c r="L313" s="112"/>
      <c r="M313" s="12">
        <v>1</v>
      </c>
      <c r="N313" s="12">
        <v>2</v>
      </c>
      <c r="O313" s="1"/>
    </row>
    <row r="314" spans="2:15" x14ac:dyDescent="0.25">
      <c r="B314" s="119">
        <f t="shared" si="15"/>
        <v>17</v>
      </c>
      <c r="C314" s="111"/>
      <c r="D314" s="111"/>
      <c r="E314" s="111"/>
      <c r="F314" s="112" t="s">
        <v>83</v>
      </c>
      <c r="G314" s="112"/>
      <c r="H314" s="112"/>
      <c r="I314" s="112"/>
      <c r="J314" s="112"/>
      <c r="K314" s="112"/>
      <c r="L314" s="112"/>
      <c r="M314" s="13">
        <v>8</v>
      </c>
      <c r="N314" s="12">
        <v>9</v>
      </c>
      <c r="O314" s="1"/>
    </row>
    <row r="315" spans="2:15" ht="16.5" x14ac:dyDescent="0.25">
      <c r="B315" s="120" t="s">
        <v>84</v>
      </c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9" t="s">
        <v>12</v>
      </c>
      <c r="N315" s="19" t="s">
        <v>11</v>
      </c>
      <c r="O315" s="1"/>
    </row>
    <row r="316" spans="2:15" x14ac:dyDescent="0.25">
      <c r="B316" s="121">
        <f>SUM(B317:E320)</f>
        <v>75</v>
      </c>
      <c r="C316" s="121"/>
      <c r="D316" s="122" t="s">
        <v>85</v>
      </c>
      <c r="E316" s="122"/>
      <c r="F316" s="122"/>
      <c r="G316" s="122"/>
      <c r="H316" s="122"/>
      <c r="I316" s="122"/>
      <c r="J316" s="122"/>
      <c r="K316" s="122"/>
      <c r="L316" s="122"/>
      <c r="M316" s="16">
        <f>SUM(M317:M320)</f>
        <v>36</v>
      </c>
      <c r="N316" s="16">
        <f>SUM(N317:N320)</f>
        <v>39</v>
      </c>
      <c r="O316" s="1"/>
    </row>
    <row r="317" spans="2:15" x14ac:dyDescent="0.25">
      <c r="B317" s="113">
        <f>M317+N317</f>
        <v>14</v>
      </c>
      <c r="C317" s="114"/>
      <c r="D317" s="114"/>
      <c r="E317" s="115"/>
      <c r="F317" s="116" t="s">
        <v>159</v>
      </c>
      <c r="G317" s="117"/>
      <c r="H317" s="117"/>
      <c r="I317" s="117"/>
      <c r="J317" s="117"/>
      <c r="K317" s="117"/>
      <c r="L317" s="118"/>
      <c r="M317" s="12">
        <v>5</v>
      </c>
      <c r="N317" s="12">
        <v>9</v>
      </c>
      <c r="O317" s="1"/>
    </row>
    <row r="318" spans="2:15" x14ac:dyDescent="0.25">
      <c r="B318" s="113">
        <f t="shared" ref="B318" si="16">M318+N318</f>
        <v>10</v>
      </c>
      <c r="C318" s="114"/>
      <c r="D318" s="114"/>
      <c r="E318" s="115"/>
      <c r="F318" s="116" t="s">
        <v>160</v>
      </c>
      <c r="G318" s="117"/>
      <c r="H318" s="117"/>
      <c r="I318" s="117"/>
      <c r="J318" s="117"/>
      <c r="K318" s="117"/>
      <c r="L318" s="118"/>
      <c r="M318" s="12">
        <v>7</v>
      </c>
      <c r="N318" s="12">
        <v>3</v>
      </c>
      <c r="O318" s="1"/>
    </row>
    <row r="319" spans="2:15" x14ac:dyDescent="0.25">
      <c r="B319" s="111">
        <f>M319+N319</f>
        <v>3</v>
      </c>
      <c r="C319" s="111"/>
      <c r="D319" s="111"/>
      <c r="E319" s="111"/>
      <c r="F319" s="112" t="s">
        <v>161</v>
      </c>
      <c r="G319" s="112"/>
      <c r="H319" s="112"/>
      <c r="I319" s="112"/>
      <c r="J319" s="112"/>
      <c r="K319" s="112"/>
      <c r="L319" s="112"/>
      <c r="M319" s="12">
        <v>1</v>
      </c>
      <c r="N319" s="12">
        <v>2</v>
      </c>
      <c r="O319" s="1"/>
    </row>
    <row r="320" spans="2:15" x14ac:dyDescent="0.25">
      <c r="B320" s="111">
        <f>M320+N320</f>
        <v>48</v>
      </c>
      <c r="C320" s="111"/>
      <c r="D320" s="111"/>
      <c r="E320" s="111"/>
      <c r="F320" s="112" t="s">
        <v>162</v>
      </c>
      <c r="G320" s="112"/>
      <c r="H320" s="112"/>
      <c r="I320" s="112"/>
      <c r="J320" s="112"/>
      <c r="K320" s="112"/>
      <c r="L320" s="112"/>
      <c r="M320" s="12">
        <v>23</v>
      </c>
      <c r="N320" s="12">
        <v>25</v>
      </c>
      <c r="O320" s="1"/>
    </row>
    <row r="321" spans="2:16" x14ac:dyDescent="0.25">
      <c r="B321" s="35"/>
      <c r="C321" s="35"/>
      <c r="D321" s="35"/>
      <c r="E321" s="35"/>
      <c r="F321" s="36"/>
      <c r="G321" s="36"/>
      <c r="H321" s="36"/>
      <c r="I321" s="36"/>
      <c r="J321" s="36"/>
      <c r="K321" s="36"/>
      <c r="L321" s="36"/>
      <c r="M321" s="37"/>
      <c r="N321" s="37"/>
      <c r="O321" s="1"/>
    </row>
    <row r="322" spans="2:16" ht="20.25" customHeight="1" x14ac:dyDescent="0.25">
      <c r="B322" s="92" t="s">
        <v>99</v>
      </c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4"/>
      <c r="N322" s="1"/>
      <c r="O322" s="1"/>
    </row>
    <row r="323" spans="2:16" ht="14.45" customHeight="1" x14ac:dyDescent="0.25">
      <c r="B323" s="95" t="s">
        <v>204</v>
      </c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7"/>
      <c r="N323" s="1"/>
      <c r="O323" s="1"/>
    </row>
    <row r="324" spans="2:16" ht="23.25" customHeight="1" x14ac:dyDescent="0.25">
      <c r="B324" s="90">
        <f>B325+B329</f>
        <v>306</v>
      </c>
      <c r="C324" s="90"/>
      <c r="D324" s="109" t="s">
        <v>164</v>
      </c>
      <c r="E324" s="110"/>
      <c r="F324" s="110"/>
      <c r="G324" s="110"/>
      <c r="H324" s="110"/>
      <c r="I324" s="110"/>
      <c r="J324" s="110"/>
      <c r="K324" s="110"/>
      <c r="L324" s="110"/>
      <c r="M324" s="31" t="s">
        <v>152</v>
      </c>
      <c r="N324" s="1"/>
      <c r="O324" s="1"/>
      <c r="P324" s="20"/>
    </row>
    <row r="325" spans="2:16" ht="14.45" customHeight="1" x14ac:dyDescent="0.25">
      <c r="B325" s="79">
        <f>B326+B327+B328</f>
        <v>226</v>
      </c>
      <c r="C325" s="79"/>
      <c r="D325" s="79"/>
      <c r="E325" s="85" t="s">
        <v>96</v>
      </c>
      <c r="F325" s="86"/>
      <c r="G325" s="86"/>
      <c r="H325" s="86"/>
      <c r="I325" s="86"/>
      <c r="J325" s="86"/>
      <c r="K325" s="86"/>
      <c r="L325" s="86"/>
      <c r="M325" s="28">
        <f>SUM(M326:M328)</f>
        <v>226</v>
      </c>
      <c r="N325" s="1"/>
      <c r="O325" s="1"/>
      <c r="P325" s="20"/>
    </row>
    <row r="326" spans="2:16" ht="14.45" customHeight="1" x14ac:dyDescent="0.25">
      <c r="B326" s="98">
        <f t="shared" ref="B326:B327" si="17">SUM(M326:O326)</f>
        <v>190</v>
      </c>
      <c r="C326" s="99"/>
      <c r="D326" s="99"/>
      <c r="E326" s="100"/>
      <c r="F326" s="101" t="s">
        <v>94</v>
      </c>
      <c r="G326" s="102"/>
      <c r="H326" s="102"/>
      <c r="I326" s="102"/>
      <c r="J326" s="102"/>
      <c r="K326" s="102"/>
      <c r="L326" s="102"/>
      <c r="M326" s="47">
        <v>190</v>
      </c>
      <c r="N326" s="1"/>
      <c r="O326" s="1"/>
      <c r="P326" s="20"/>
    </row>
    <row r="327" spans="2:16" ht="14.45" customHeight="1" x14ac:dyDescent="0.25">
      <c r="B327" s="98">
        <f t="shared" si="17"/>
        <v>30</v>
      </c>
      <c r="C327" s="99"/>
      <c r="D327" s="99"/>
      <c r="E327" s="100"/>
      <c r="F327" s="101" t="s">
        <v>95</v>
      </c>
      <c r="G327" s="102"/>
      <c r="H327" s="102"/>
      <c r="I327" s="102"/>
      <c r="J327" s="102"/>
      <c r="K327" s="102"/>
      <c r="L327" s="102"/>
      <c r="M327" s="47">
        <v>30</v>
      </c>
      <c r="N327" s="1"/>
      <c r="O327" s="1"/>
      <c r="P327" s="20"/>
    </row>
    <row r="328" spans="2:16" ht="14.45" customHeight="1" x14ac:dyDescent="0.25">
      <c r="B328" s="98">
        <f>SUM(M328:O328)</f>
        <v>6</v>
      </c>
      <c r="C328" s="99"/>
      <c r="D328" s="99"/>
      <c r="E328" s="100"/>
      <c r="F328" s="101" t="s">
        <v>97</v>
      </c>
      <c r="G328" s="102"/>
      <c r="H328" s="102"/>
      <c r="I328" s="102"/>
      <c r="J328" s="102"/>
      <c r="K328" s="102"/>
      <c r="L328" s="102"/>
      <c r="M328" s="47">
        <v>6</v>
      </c>
      <c r="N328" s="1"/>
      <c r="O328" s="1"/>
      <c r="P328" s="20"/>
    </row>
    <row r="329" spans="2:16" ht="14.45" customHeight="1" x14ac:dyDescent="0.25">
      <c r="B329" s="79">
        <f>B330+B331+B332</f>
        <v>80</v>
      </c>
      <c r="C329" s="79"/>
      <c r="D329" s="79"/>
      <c r="E329" s="85" t="s">
        <v>98</v>
      </c>
      <c r="F329" s="86"/>
      <c r="G329" s="86"/>
      <c r="H329" s="86"/>
      <c r="I329" s="86"/>
      <c r="J329" s="86"/>
      <c r="K329" s="86"/>
      <c r="L329" s="87"/>
      <c r="M329" s="28">
        <f>SUM(M330:M332)</f>
        <v>80</v>
      </c>
      <c r="N329" s="1"/>
      <c r="O329" s="1"/>
      <c r="P329" s="20"/>
    </row>
    <row r="330" spans="2:16" ht="14.45" customHeight="1" x14ac:dyDescent="0.25">
      <c r="B330" s="98">
        <f>SUM(M330:O330)</f>
        <v>72</v>
      </c>
      <c r="C330" s="99"/>
      <c r="D330" s="99"/>
      <c r="E330" s="100"/>
      <c r="F330" s="101" t="s">
        <v>94</v>
      </c>
      <c r="G330" s="102"/>
      <c r="H330" s="102"/>
      <c r="I330" s="102"/>
      <c r="J330" s="102"/>
      <c r="K330" s="102"/>
      <c r="L330" s="102"/>
      <c r="M330" s="42">
        <v>72</v>
      </c>
      <c r="N330" s="1"/>
      <c r="O330" s="1"/>
      <c r="P330" s="20"/>
    </row>
    <row r="331" spans="2:16" ht="14.45" customHeight="1" x14ac:dyDescent="0.25">
      <c r="B331" s="98">
        <f t="shared" ref="B331:B332" si="18">SUM(M331:O331)</f>
        <v>8</v>
      </c>
      <c r="C331" s="99"/>
      <c r="D331" s="99"/>
      <c r="E331" s="100"/>
      <c r="F331" s="101" t="s">
        <v>95</v>
      </c>
      <c r="G331" s="102"/>
      <c r="H331" s="102"/>
      <c r="I331" s="102"/>
      <c r="J331" s="102"/>
      <c r="K331" s="102"/>
      <c r="L331" s="102"/>
      <c r="M331" s="42">
        <v>8</v>
      </c>
      <c r="N331" s="1"/>
      <c r="O331" s="1"/>
      <c r="P331" s="20"/>
    </row>
    <row r="332" spans="2:16" ht="14.45" customHeight="1" x14ac:dyDescent="0.25">
      <c r="B332" s="98">
        <f t="shared" si="18"/>
        <v>0</v>
      </c>
      <c r="C332" s="99"/>
      <c r="D332" s="99"/>
      <c r="E332" s="100"/>
      <c r="F332" s="101" t="s">
        <v>97</v>
      </c>
      <c r="G332" s="102"/>
      <c r="H332" s="102"/>
      <c r="I332" s="102"/>
      <c r="J332" s="102"/>
      <c r="K332" s="102"/>
      <c r="L332" s="102"/>
      <c r="M332" s="42">
        <v>0</v>
      </c>
      <c r="N332" s="1"/>
      <c r="O332" s="1"/>
      <c r="P332" s="20"/>
    </row>
    <row r="333" spans="2:16" ht="21" customHeight="1" x14ac:dyDescent="0.25">
      <c r="B333" s="107" t="s">
        <v>154</v>
      </c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"/>
      <c r="O333" s="1"/>
    </row>
    <row r="334" spans="2:16" ht="18" customHeight="1" x14ac:dyDescent="0.25">
      <c r="B334" s="103">
        <v>7710</v>
      </c>
      <c r="C334" s="104"/>
      <c r="D334" s="104"/>
      <c r="E334" s="105"/>
      <c r="F334" s="101" t="s">
        <v>153</v>
      </c>
      <c r="G334" s="102"/>
      <c r="H334" s="102"/>
      <c r="I334" s="102"/>
      <c r="J334" s="102"/>
      <c r="K334" s="102"/>
      <c r="L334" s="102"/>
      <c r="M334" s="106"/>
      <c r="N334" s="1"/>
      <c r="O334" s="1"/>
    </row>
    <row r="335" spans="2:16" ht="19.899999999999999" customHeight="1" x14ac:dyDescent="0.25">
      <c r="B335" s="88" t="s">
        <v>101</v>
      </c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20"/>
    </row>
    <row r="336" spans="2:16" ht="15" customHeight="1" x14ac:dyDescent="0.25">
      <c r="B336" s="89" t="s">
        <v>205</v>
      </c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59" t="s">
        <v>12</v>
      </c>
      <c r="N336" s="59" t="s">
        <v>11</v>
      </c>
      <c r="O336" s="1"/>
    </row>
    <row r="337" spans="2:17" ht="15" customHeight="1" x14ac:dyDescent="0.25">
      <c r="B337" s="90">
        <f>B338+B345+B352+B359+B366</f>
        <v>672</v>
      </c>
      <c r="C337" s="90"/>
      <c r="D337" s="91" t="s">
        <v>181</v>
      </c>
      <c r="E337" s="91"/>
      <c r="F337" s="91"/>
      <c r="G337" s="91"/>
      <c r="H337" s="91"/>
      <c r="I337" s="91"/>
      <c r="J337" s="91"/>
      <c r="K337" s="91"/>
      <c r="L337" s="91"/>
      <c r="M337" s="11">
        <f>M338+M345+M352+M359+M366</f>
        <v>441</v>
      </c>
      <c r="N337" s="11">
        <f>N338+N345+N352+N359+N366</f>
        <v>231</v>
      </c>
      <c r="O337" s="1"/>
    </row>
    <row r="338" spans="2:17" ht="15" customHeight="1" x14ac:dyDescent="0.25">
      <c r="B338" s="79">
        <f>SUM(B339:E344)</f>
        <v>24</v>
      </c>
      <c r="C338" s="79"/>
      <c r="D338" s="79"/>
      <c r="E338" s="84" t="s">
        <v>146</v>
      </c>
      <c r="F338" s="84"/>
      <c r="G338" s="84"/>
      <c r="H338" s="84"/>
      <c r="I338" s="84"/>
      <c r="J338" s="84"/>
      <c r="K338" s="84"/>
      <c r="L338" s="84"/>
      <c r="M338" s="14">
        <f>SUM(M339:M344)</f>
        <v>19</v>
      </c>
      <c r="N338" s="14">
        <f>SUM(N339:N344)</f>
        <v>5</v>
      </c>
      <c r="O338" s="1"/>
    </row>
    <row r="339" spans="2:17" ht="15" customHeight="1" x14ac:dyDescent="0.25">
      <c r="B339" s="78">
        <f>SUM(M339:N339)</f>
        <v>5</v>
      </c>
      <c r="C339" s="78"/>
      <c r="D339" s="78"/>
      <c r="E339" s="78"/>
      <c r="F339" s="82" t="s">
        <v>86</v>
      </c>
      <c r="G339" s="82"/>
      <c r="H339" s="82"/>
      <c r="I339" s="82"/>
      <c r="J339" s="82"/>
      <c r="K339" s="82"/>
      <c r="L339" s="82"/>
      <c r="M339" s="58">
        <v>2</v>
      </c>
      <c r="N339" s="58">
        <v>3</v>
      </c>
      <c r="O339" s="1"/>
    </row>
    <row r="340" spans="2:17" ht="15" customHeight="1" x14ac:dyDescent="0.25">
      <c r="B340" s="78">
        <f t="shared" ref="B340:B344" si="19">SUM(M340:N340)</f>
        <v>13</v>
      </c>
      <c r="C340" s="78"/>
      <c r="D340" s="78"/>
      <c r="E340" s="78"/>
      <c r="F340" s="82" t="s">
        <v>87</v>
      </c>
      <c r="G340" s="82"/>
      <c r="H340" s="82"/>
      <c r="I340" s="82"/>
      <c r="J340" s="82"/>
      <c r="K340" s="82"/>
      <c r="L340" s="82"/>
      <c r="M340" s="58">
        <v>12</v>
      </c>
      <c r="N340" s="58">
        <v>1</v>
      </c>
      <c r="O340" s="1"/>
    </row>
    <row r="341" spans="2:17" ht="15" customHeight="1" x14ac:dyDescent="0.25">
      <c r="B341" s="78">
        <f t="shared" si="19"/>
        <v>2</v>
      </c>
      <c r="C341" s="78"/>
      <c r="D341" s="78"/>
      <c r="E341" s="78"/>
      <c r="F341" s="82" t="s">
        <v>88</v>
      </c>
      <c r="G341" s="82"/>
      <c r="H341" s="82"/>
      <c r="I341" s="82"/>
      <c r="J341" s="82"/>
      <c r="K341" s="82"/>
      <c r="L341" s="82"/>
      <c r="M341" s="58">
        <v>2</v>
      </c>
      <c r="N341" s="58">
        <v>0</v>
      </c>
      <c r="O341" s="1"/>
    </row>
    <row r="342" spans="2:17" ht="15" customHeight="1" x14ac:dyDescent="0.25">
      <c r="B342" s="78">
        <f t="shared" si="19"/>
        <v>4</v>
      </c>
      <c r="C342" s="78"/>
      <c r="D342" s="78"/>
      <c r="E342" s="78"/>
      <c r="F342" s="82" t="s">
        <v>89</v>
      </c>
      <c r="G342" s="82"/>
      <c r="H342" s="82"/>
      <c r="I342" s="82"/>
      <c r="J342" s="82"/>
      <c r="K342" s="82"/>
      <c r="L342" s="82"/>
      <c r="M342" s="58">
        <v>3</v>
      </c>
      <c r="N342" s="58">
        <v>1</v>
      </c>
      <c r="O342" s="1"/>
    </row>
    <row r="343" spans="2:17" ht="15" customHeight="1" x14ac:dyDescent="0.25">
      <c r="B343" s="78">
        <f t="shared" si="19"/>
        <v>0</v>
      </c>
      <c r="C343" s="78"/>
      <c r="D343" s="78"/>
      <c r="E343" s="78"/>
      <c r="F343" s="82" t="s">
        <v>90</v>
      </c>
      <c r="G343" s="82"/>
      <c r="H343" s="82"/>
      <c r="I343" s="82"/>
      <c r="J343" s="82"/>
      <c r="K343" s="82"/>
      <c r="L343" s="82"/>
      <c r="M343" s="58">
        <v>0</v>
      </c>
      <c r="N343" s="58">
        <v>0</v>
      </c>
      <c r="O343" s="1"/>
    </row>
    <row r="344" spans="2:17" ht="15" customHeight="1" x14ac:dyDescent="0.25">
      <c r="B344" s="78">
        <f t="shared" si="19"/>
        <v>0</v>
      </c>
      <c r="C344" s="78"/>
      <c r="D344" s="78"/>
      <c r="E344" s="78"/>
      <c r="F344" s="82" t="s">
        <v>128</v>
      </c>
      <c r="G344" s="82"/>
      <c r="H344" s="82"/>
      <c r="I344" s="82"/>
      <c r="J344" s="82"/>
      <c r="K344" s="82"/>
      <c r="L344" s="82"/>
      <c r="M344" s="58">
        <v>0</v>
      </c>
      <c r="N344" s="58">
        <v>0</v>
      </c>
      <c r="O344" s="1"/>
    </row>
    <row r="345" spans="2:17" ht="15" customHeight="1" x14ac:dyDescent="0.25">
      <c r="B345" s="79">
        <f>SUM(B346:E351)</f>
        <v>166</v>
      </c>
      <c r="C345" s="79"/>
      <c r="D345" s="79"/>
      <c r="E345" s="84" t="s">
        <v>91</v>
      </c>
      <c r="F345" s="84"/>
      <c r="G345" s="84"/>
      <c r="H345" s="84"/>
      <c r="I345" s="84"/>
      <c r="J345" s="84"/>
      <c r="K345" s="84"/>
      <c r="L345" s="84"/>
      <c r="M345" s="14">
        <f>SUM(M346:M351)</f>
        <v>102</v>
      </c>
      <c r="N345" s="14">
        <f>SUM(N346:N351)</f>
        <v>64</v>
      </c>
      <c r="O345" s="1"/>
    </row>
    <row r="346" spans="2:17" ht="15" customHeight="1" x14ac:dyDescent="0.25">
      <c r="B346" s="78">
        <f>M346+N346</f>
        <v>34</v>
      </c>
      <c r="C346" s="78"/>
      <c r="D346" s="78"/>
      <c r="E346" s="78"/>
      <c r="F346" s="82" t="s">
        <v>86</v>
      </c>
      <c r="G346" s="82"/>
      <c r="H346" s="82"/>
      <c r="I346" s="82"/>
      <c r="J346" s="82"/>
      <c r="K346" s="82"/>
      <c r="L346" s="82"/>
      <c r="M346" s="58">
        <v>20</v>
      </c>
      <c r="N346" s="58">
        <v>14</v>
      </c>
      <c r="O346" s="1"/>
    </row>
    <row r="347" spans="2:17" ht="15" customHeight="1" x14ac:dyDescent="0.25">
      <c r="B347" s="78">
        <f t="shared" ref="B347:B351" si="20">M347+N347</f>
        <v>79</v>
      </c>
      <c r="C347" s="78"/>
      <c r="D347" s="78"/>
      <c r="E347" s="78"/>
      <c r="F347" s="82" t="s">
        <v>87</v>
      </c>
      <c r="G347" s="82"/>
      <c r="H347" s="82"/>
      <c r="I347" s="82"/>
      <c r="J347" s="82"/>
      <c r="K347" s="82"/>
      <c r="L347" s="82"/>
      <c r="M347" s="58">
        <v>54</v>
      </c>
      <c r="N347" s="58">
        <v>25</v>
      </c>
      <c r="O347" s="1"/>
    </row>
    <row r="348" spans="2:17" ht="15" customHeight="1" x14ac:dyDescent="0.25">
      <c r="B348" s="78">
        <f t="shared" si="20"/>
        <v>23</v>
      </c>
      <c r="C348" s="78"/>
      <c r="D348" s="78"/>
      <c r="E348" s="78"/>
      <c r="F348" s="82" t="s">
        <v>88</v>
      </c>
      <c r="G348" s="82"/>
      <c r="H348" s="82"/>
      <c r="I348" s="82"/>
      <c r="J348" s="82"/>
      <c r="K348" s="82"/>
      <c r="L348" s="82"/>
      <c r="M348" s="58">
        <v>6</v>
      </c>
      <c r="N348" s="58">
        <v>17</v>
      </c>
      <c r="O348" s="1"/>
      <c r="Q348" s="10"/>
    </row>
    <row r="349" spans="2:17" ht="15" customHeight="1" x14ac:dyDescent="0.25">
      <c r="B349" s="78">
        <f t="shared" si="20"/>
        <v>23</v>
      </c>
      <c r="C349" s="78"/>
      <c r="D349" s="78"/>
      <c r="E349" s="78"/>
      <c r="F349" s="82" t="s">
        <v>89</v>
      </c>
      <c r="G349" s="82"/>
      <c r="H349" s="82"/>
      <c r="I349" s="82"/>
      <c r="J349" s="82"/>
      <c r="K349" s="82"/>
      <c r="L349" s="82"/>
      <c r="M349" s="58">
        <v>16</v>
      </c>
      <c r="N349" s="58">
        <v>7</v>
      </c>
      <c r="O349" s="1"/>
    </row>
    <row r="350" spans="2:17" ht="15" customHeight="1" x14ac:dyDescent="0.25">
      <c r="B350" s="78">
        <f t="shared" si="20"/>
        <v>5</v>
      </c>
      <c r="C350" s="78"/>
      <c r="D350" s="78"/>
      <c r="E350" s="78"/>
      <c r="F350" s="82" t="s">
        <v>90</v>
      </c>
      <c r="G350" s="82"/>
      <c r="H350" s="82"/>
      <c r="I350" s="82"/>
      <c r="J350" s="82"/>
      <c r="K350" s="82"/>
      <c r="L350" s="82"/>
      <c r="M350" s="58">
        <v>5</v>
      </c>
      <c r="N350" s="58">
        <v>0</v>
      </c>
      <c r="O350" s="1"/>
    </row>
    <row r="351" spans="2:17" ht="15" customHeight="1" x14ac:dyDescent="0.25">
      <c r="B351" s="78">
        <f t="shared" si="20"/>
        <v>2</v>
      </c>
      <c r="C351" s="78"/>
      <c r="D351" s="78"/>
      <c r="E351" s="78"/>
      <c r="F351" s="82" t="s">
        <v>129</v>
      </c>
      <c r="G351" s="82"/>
      <c r="H351" s="82"/>
      <c r="I351" s="82"/>
      <c r="J351" s="82"/>
      <c r="K351" s="82"/>
      <c r="L351" s="82"/>
      <c r="M351" s="58">
        <v>1</v>
      </c>
      <c r="N351" s="58">
        <v>1</v>
      </c>
      <c r="O351" s="1"/>
    </row>
    <row r="352" spans="2:17" ht="14.45" customHeight="1" x14ac:dyDescent="0.25">
      <c r="B352" s="79">
        <f>SUM(B353:E358)</f>
        <v>468</v>
      </c>
      <c r="C352" s="79"/>
      <c r="D352" s="79"/>
      <c r="E352" s="85" t="s">
        <v>92</v>
      </c>
      <c r="F352" s="86"/>
      <c r="G352" s="86"/>
      <c r="H352" s="86"/>
      <c r="I352" s="86"/>
      <c r="J352" s="86"/>
      <c r="K352" s="86"/>
      <c r="L352" s="87"/>
      <c r="M352" s="14">
        <f>SUM(M353:M358)</f>
        <v>309</v>
      </c>
      <c r="N352" s="14">
        <f>SUM(N353:N358)</f>
        <v>159</v>
      </c>
      <c r="O352" s="1"/>
    </row>
    <row r="353" spans="2:17" ht="15" customHeight="1" x14ac:dyDescent="0.25">
      <c r="B353" s="78">
        <f>M353+N353</f>
        <v>87</v>
      </c>
      <c r="C353" s="78"/>
      <c r="D353" s="78"/>
      <c r="E353" s="78"/>
      <c r="F353" s="82" t="s">
        <v>86</v>
      </c>
      <c r="G353" s="82"/>
      <c r="H353" s="82"/>
      <c r="I353" s="82"/>
      <c r="J353" s="82"/>
      <c r="K353" s="82"/>
      <c r="L353" s="82"/>
      <c r="M353" s="58">
        <v>58</v>
      </c>
      <c r="N353" s="58">
        <v>29</v>
      </c>
      <c r="O353" s="1"/>
    </row>
    <row r="354" spans="2:17" ht="15" customHeight="1" x14ac:dyDescent="0.25">
      <c r="B354" s="78">
        <f t="shared" ref="B354:B358" si="21">M354+N354</f>
        <v>176</v>
      </c>
      <c r="C354" s="78"/>
      <c r="D354" s="78"/>
      <c r="E354" s="78"/>
      <c r="F354" s="82" t="s">
        <v>87</v>
      </c>
      <c r="G354" s="82"/>
      <c r="H354" s="82"/>
      <c r="I354" s="82"/>
      <c r="J354" s="82"/>
      <c r="K354" s="82"/>
      <c r="L354" s="82"/>
      <c r="M354" s="58">
        <v>126</v>
      </c>
      <c r="N354" s="58">
        <v>50</v>
      </c>
      <c r="O354" s="1"/>
    </row>
    <row r="355" spans="2:17" ht="15" customHeight="1" x14ac:dyDescent="0.25">
      <c r="B355" s="78">
        <f t="shared" si="21"/>
        <v>65</v>
      </c>
      <c r="C355" s="78"/>
      <c r="D355" s="78"/>
      <c r="E355" s="78"/>
      <c r="F355" s="82" t="s">
        <v>88</v>
      </c>
      <c r="G355" s="82"/>
      <c r="H355" s="82"/>
      <c r="I355" s="82"/>
      <c r="J355" s="82"/>
      <c r="K355" s="82"/>
      <c r="L355" s="82"/>
      <c r="M355" s="58">
        <v>36</v>
      </c>
      <c r="N355" s="58">
        <v>29</v>
      </c>
      <c r="O355" s="1"/>
      <c r="P355" s="10"/>
      <c r="Q355" s="10"/>
    </row>
    <row r="356" spans="2:17" ht="15" customHeight="1" x14ac:dyDescent="0.25">
      <c r="B356" s="78">
        <f t="shared" si="21"/>
        <v>99</v>
      </c>
      <c r="C356" s="78"/>
      <c r="D356" s="78"/>
      <c r="E356" s="78"/>
      <c r="F356" s="82" t="s">
        <v>89</v>
      </c>
      <c r="G356" s="82"/>
      <c r="H356" s="82"/>
      <c r="I356" s="82"/>
      <c r="J356" s="82"/>
      <c r="K356" s="82"/>
      <c r="L356" s="82"/>
      <c r="M356" s="58">
        <v>65</v>
      </c>
      <c r="N356" s="58">
        <v>34</v>
      </c>
      <c r="O356" s="1"/>
    </row>
    <row r="357" spans="2:17" ht="15" customHeight="1" x14ac:dyDescent="0.25">
      <c r="B357" s="78">
        <f t="shared" si="21"/>
        <v>36</v>
      </c>
      <c r="C357" s="78"/>
      <c r="D357" s="78"/>
      <c r="E357" s="78"/>
      <c r="F357" s="82" t="s">
        <v>90</v>
      </c>
      <c r="G357" s="82"/>
      <c r="H357" s="82"/>
      <c r="I357" s="82"/>
      <c r="J357" s="82"/>
      <c r="K357" s="82"/>
      <c r="L357" s="82"/>
      <c r="M357" s="58">
        <v>22</v>
      </c>
      <c r="N357" s="58">
        <v>14</v>
      </c>
      <c r="O357" s="1"/>
    </row>
    <row r="358" spans="2:17" ht="15" customHeight="1" x14ac:dyDescent="0.25">
      <c r="B358" s="78">
        <f t="shared" si="21"/>
        <v>5</v>
      </c>
      <c r="C358" s="78"/>
      <c r="D358" s="78"/>
      <c r="E358" s="78"/>
      <c r="F358" s="82" t="s">
        <v>128</v>
      </c>
      <c r="G358" s="82"/>
      <c r="H358" s="82"/>
      <c r="I358" s="82"/>
      <c r="J358" s="82"/>
      <c r="K358" s="82"/>
      <c r="L358" s="82"/>
      <c r="M358" s="58">
        <v>2</v>
      </c>
      <c r="N358" s="58">
        <v>3</v>
      </c>
      <c r="O358" s="1"/>
    </row>
    <row r="359" spans="2:17" ht="15" customHeight="1" x14ac:dyDescent="0.25">
      <c r="B359" s="79">
        <f>SUM(B360:E365)</f>
        <v>12</v>
      </c>
      <c r="C359" s="79"/>
      <c r="D359" s="79"/>
      <c r="E359" s="84" t="s">
        <v>93</v>
      </c>
      <c r="F359" s="84"/>
      <c r="G359" s="84"/>
      <c r="H359" s="84"/>
      <c r="I359" s="84"/>
      <c r="J359" s="84"/>
      <c r="K359" s="84"/>
      <c r="L359" s="84"/>
      <c r="M359" s="17">
        <f>SUM(M360:M365)</f>
        <v>10</v>
      </c>
      <c r="N359" s="17">
        <f>SUM(N360:N365)</f>
        <v>2</v>
      </c>
      <c r="O359" s="1"/>
    </row>
    <row r="360" spans="2:17" ht="15" customHeight="1" x14ac:dyDescent="0.25">
      <c r="B360" s="78">
        <f>M360+N360</f>
        <v>2</v>
      </c>
      <c r="C360" s="78"/>
      <c r="D360" s="78"/>
      <c r="E360" s="78"/>
      <c r="F360" s="82" t="s">
        <v>86</v>
      </c>
      <c r="G360" s="82"/>
      <c r="H360" s="82"/>
      <c r="I360" s="82"/>
      <c r="J360" s="82"/>
      <c r="K360" s="82"/>
      <c r="L360" s="82"/>
      <c r="M360" s="58">
        <v>2</v>
      </c>
      <c r="N360" s="58">
        <v>0</v>
      </c>
      <c r="O360" s="1"/>
    </row>
    <row r="361" spans="2:17" ht="15" customHeight="1" x14ac:dyDescent="0.25">
      <c r="B361" s="78">
        <f t="shared" ref="B361:B365" si="22">M361+N361</f>
        <v>4</v>
      </c>
      <c r="C361" s="78"/>
      <c r="D361" s="78"/>
      <c r="E361" s="78"/>
      <c r="F361" s="82" t="s">
        <v>87</v>
      </c>
      <c r="G361" s="82"/>
      <c r="H361" s="82"/>
      <c r="I361" s="82"/>
      <c r="J361" s="82"/>
      <c r="K361" s="82"/>
      <c r="L361" s="82"/>
      <c r="M361" s="58">
        <v>4</v>
      </c>
      <c r="N361" s="58">
        <v>0</v>
      </c>
      <c r="O361" s="1"/>
    </row>
    <row r="362" spans="2:17" ht="15" customHeight="1" x14ac:dyDescent="0.25">
      <c r="B362" s="78">
        <f t="shared" si="22"/>
        <v>1</v>
      </c>
      <c r="C362" s="78"/>
      <c r="D362" s="78"/>
      <c r="E362" s="78"/>
      <c r="F362" s="82" t="s">
        <v>88</v>
      </c>
      <c r="G362" s="82"/>
      <c r="H362" s="82"/>
      <c r="I362" s="82"/>
      <c r="J362" s="82"/>
      <c r="K362" s="82"/>
      <c r="L362" s="82"/>
      <c r="M362" s="58">
        <v>1</v>
      </c>
      <c r="N362" s="58">
        <v>0</v>
      </c>
      <c r="O362" s="1"/>
    </row>
    <row r="363" spans="2:17" ht="15" customHeight="1" x14ac:dyDescent="0.25">
      <c r="B363" s="78">
        <f t="shared" si="22"/>
        <v>3</v>
      </c>
      <c r="C363" s="78"/>
      <c r="D363" s="78"/>
      <c r="E363" s="78"/>
      <c r="F363" s="82" t="s">
        <v>89</v>
      </c>
      <c r="G363" s="82"/>
      <c r="H363" s="82"/>
      <c r="I363" s="82"/>
      <c r="J363" s="82"/>
      <c r="K363" s="82"/>
      <c r="L363" s="82"/>
      <c r="M363" s="58">
        <v>1</v>
      </c>
      <c r="N363" s="58">
        <v>2</v>
      </c>
      <c r="O363" s="1"/>
    </row>
    <row r="364" spans="2:17" ht="15" customHeight="1" x14ac:dyDescent="0.25">
      <c r="B364" s="78">
        <f t="shared" si="22"/>
        <v>1</v>
      </c>
      <c r="C364" s="78"/>
      <c r="D364" s="78"/>
      <c r="E364" s="78"/>
      <c r="F364" s="82" t="s">
        <v>90</v>
      </c>
      <c r="G364" s="82"/>
      <c r="H364" s="82"/>
      <c r="I364" s="82"/>
      <c r="J364" s="82"/>
      <c r="K364" s="82"/>
      <c r="L364" s="82"/>
      <c r="M364" s="58">
        <v>1</v>
      </c>
      <c r="N364" s="58">
        <v>0</v>
      </c>
      <c r="O364" s="1"/>
    </row>
    <row r="365" spans="2:17" ht="15" customHeight="1" x14ac:dyDescent="0.25">
      <c r="B365" s="78">
        <f t="shared" si="22"/>
        <v>1</v>
      </c>
      <c r="C365" s="78"/>
      <c r="D365" s="78"/>
      <c r="E365" s="78"/>
      <c r="F365" s="82" t="s">
        <v>128</v>
      </c>
      <c r="G365" s="82"/>
      <c r="H365" s="82"/>
      <c r="I365" s="82"/>
      <c r="J365" s="82"/>
      <c r="K365" s="82"/>
      <c r="L365" s="82"/>
      <c r="M365" s="58">
        <v>1</v>
      </c>
      <c r="N365" s="58">
        <v>0</v>
      </c>
      <c r="O365" s="1"/>
    </row>
    <row r="366" spans="2:17" ht="15" customHeight="1" x14ac:dyDescent="0.25">
      <c r="B366" s="83">
        <f>SUM(B367:E372)</f>
        <v>2</v>
      </c>
      <c r="C366" s="83"/>
      <c r="D366" s="83"/>
      <c r="E366" s="84" t="s">
        <v>103</v>
      </c>
      <c r="F366" s="84"/>
      <c r="G366" s="84"/>
      <c r="H366" s="84"/>
      <c r="I366" s="84"/>
      <c r="J366" s="84"/>
      <c r="K366" s="84"/>
      <c r="L366" s="84"/>
      <c r="M366" s="14">
        <f>SUM(M367:M372)</f>
        <v>1</v>
      </c>
      <c r="N366" s="14">
        <f>SUM(N367:N372)</f>
        <v>1</v>
      </c>
      <c r="O366" s="1"/>
    </row>
    <row r="367" spans="2:17" ht="15" customHeight="1" x14ac:dyDescent="0.25">
      <c r="B367" s="81">
        <f>M367+N367</f>
        <v>2</v>
      </c>
      <c r="C367" s="81"/>
      <c r="D367" s="81"/>
      <c r="E367" s="81"/>
      <c r="F367" s="82" t="s">
        <v>86</v>
      </c>
      <c r="G367" s="82"/>
      <c r="H367" s="82"/>
      <c r="I367" s="82"/>
      <c r="J367" s="82"/>
      <c r="K367" s="82"/>
      <c r="L367" s="82"/>
      <c r="M367" s="58">
        <v>1</v>
      </c>
      <c r="N367" s="58">
        <v>1</v>
      </c>
      <c r="O367" s="1"/>
    </row>
    <row r="368" spans="2:17" ht="15" customHeight="1" x14ac:dyDescent="0.25">
      <c r="B368" s="81">
        <f t="shared" ref="B368:B372" si="23">M368+N368</f>
        <v>0</v>
      </c>
      <c r="C368" s="81"/>
      <c r="D368" s="81"/>
      <c r="E368" s="81"/>
      <c r="F368" s="82" t="s">
        <v>87</v>
      </c>
      <c r="G368" s="82"/>
      <c r="H368" s="82"/>
      <c r="I368" s="82"/>
      <c r="J368" s="82"/>
      <c r="K368" s="82"/>
      <c r="L368" s="82"/>
      <c r="M368" s="58">
        <v>0</v>
      </c>
      <c r="N368" s="58">
        <v>0</v>
      </c>
      <c r="O368" s="1"/>
    </row>
    <row r="369" spans="2:15" ht="15" customHeight="1" x14ac:dyDescent="0.25">
      <c r="B369" s="81">
        <f t="shared" si="23"/>
        <v>0</v>
      </c>
      <c r="C369" s="81"/>
      <c r="D369" s="81"/>
      <c r="E369" s="81"/>
      <c r="F369" s="82" t="s">
        <v>88</v>
      </c>
      <c r="G369" s="82"/>
      <c r="H369" s="82"/>
      <c r="I369" s="82"/>
      <c r="J369" s="82"/>
      <c r="K369" s="82"/>
      <c r="L369" s="82"/>
      <c r="M369" s="58">
        <v>0</v>
      </c>
      <c r="N369" s="58">
        <v>0</v>
      </c>
      <c r="O369" s="1"/>
    </row>
    <row r="370" spans="2:15" ht="15" customHeight="1" x14ac:dyDescent="0.25">
      <c r="B370" s="81">
        <f t="shared" si="23"/>
        <v>0</v>
      </c>
      <c r="C370" s="81"/>
      <c r="D370" s="81"/>
      <c r="E370" s="81"/>
      <c r="F370" s="82" t="s">
        <v>89</v>
      </c>
      <c r="G370" s="82"/>
      <c r="H370" s="82"/>
      <c r="I370" s="82"/>
      <c r="J370" s="82"/>
      <c r="K370" s="82"/>
      <c r="L370" s="82"/>
      <c r="M370" s="58">
        <v>0</v>
      </c>
      <c r="N370" s="58">
        <v>0</v>
      </c>
      <c r="O370" s="1"/>
    </row>
    <row r="371" spans="2:15" ht="15" customHeight="1" x14ac:dyDescent="0.25">
      <c r="B371" s="81">
        <f t="shared" si="23"/>
        <v>0</v>
      </c>
      <c r="C371" s="81"/>
      <c r="D371" s="81"/>
      <c r="E371" s="81"/>
      <c r="F371" s="82" t="s">
        <v>90</v>
      </c>
      <c r="G371" s="82"/>
      <c r="H371" s="82"/>
      <c r="I371" s="82"/>
      <c r="J371" s="82"/>
      <c r="K371" s="82"/>
      <c r="L371" s="82"/>
      <c r="M371" s="58">
        <v>0</v>
      </c>
      <c r="N371" s="58">
        <v>0</v>
      </c>
      <c r="O371" s="1"/>
    </row>
    <row r="372" spans="2:15" ht="15" customHeight="1" x14ac:dyDescent="0.25">
      <c r="B372" s="81">
        <f t="shared" si="23"/>
        <v>0</v>
      </c>
      <c r="C372" s="81"/>
      <c r="D372" s="81"/>
      <c r="E372" s="81"/>
      <c r="F372" s="82" t="s">
        <v>128</v>
      </c>
      <c r="G372" s="82"/>
      <c r="H372" s="82"/>
      <c r="I372" s="82"/>
      <c r="J372" s="82"/>
      <c r="K372" s="82"/>
      <c r="L372" s="82"/>
      <c r="M372" s="58">
        <v>0</v>
      </c>
      <c r="N372" s="58">
        <v>0</v>
      </c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4"/>
      <c r="K373" s="4"/>
      <c r="L373" s="4"/>
      <c r="M373" s="1"/>
      <c r="N373" s="1"/>
      <c r="O373" s="1"/>
    </row>
  </sheetData>
  <mergeCells count="581">
    <mergeCell ref="B70:N71"/>
    <mergeCell ref="H208:M208"/>
    <mergeCell ref="H209:M209"/>
    <mergeCell ref="D210:M210"/>
    <mergeCell ref="H211:M211"/>
    <mergeCell ref="H212:M212"/>
    <mergeCell ref="H213:M213"/>
    <mergeCell ref="D214:M214"/>
    <mergeCell ref="H215:M215"/>
    <mergeCell ref="B83:N83"/>
    <mergeCell ref="B84:N84"/>
    <mergeCell ref="B85:L85"/>
    <mergeCell ref="C86:L86"/>
    <mergeCell ref="B87:D87"/>
    <mergeCell ref="E87:L87"/>
    <mergeCell ref="B72:N72"/>
    <mergeCell ref="B73:C73"/>
    <mergeCell ref="D73:K73"/>
    <mergeCell ref="L73:N73"/>
    <mergeCell ref="B74:C74"/>
    <mergeCell ref="D74:K74"/>
    <mergeCell ref="L74:N74"/>
    <mergeCell ref="M75:N75"/>
    <mergeCell ref="M76:N76"/>
    <mergeCell ref="H200:M200"/>
    <mergeCell ref="H201:M201"/>
    <mergeCell ref="D202:M202"/>
    <mergeCell ref="H203:M203"/>
    <mergeCell ref="H204:M204"/>
    <mergeCell ref="H205:M205"/>
    <mergeCell ref="D206:M206"/>
    <mergeCell ref="H207:M207"/>
    <mergeCell ref="B216:G216"/>
    <mergeCell ref="B210:C210"/>
    <mergeCell ref="B211:G211"/>
    <mergeCell ref="B212:G212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B255:H255"/>
    <mergeCell ref="I255:N255"/>
    <mergeCell ref="B257:H257"/>
    <mergeCell ref="I257:N257"/>
    <mergeCell ref="B208:G208"/>
    <mergeCell ref="B209:G209"/>
    <mergeCell ref="B44:J44"/>
    <mergeCell ref="B45:D45"/>
    <mergeCell ref="E45:L45"/>
    <mergeCell ref="B46:G46"/>
    <mergeCell ref="H46:L46"/>
    <mergeCell ref="B177:M177"/>
    <mergeCell ref="D178:M178"/>
    <mergeCell ref="H179:M179"/>
    <mergeCell ref="H180:M180"/>
    <mergeCell ref="H181:M181"/>
    <mergeCell ref="D182:M182"/>
    <mergeCell ref="H183:M183"/>
    <mergeCell ref="H184:M184"/>
    <mergeCell ref="H185:M185"/>
    <mergeCell ref="D186:M186"/>
    <mergeCell ref="B47:J47"/>
    <mergeCell ref="H216:M216"/>
    <mergeCell ref="H199:M199"/>
    <mergeCell ref="K47:L47"/>
    <mergeCell ref="B48:J48"/>
    <mergeCell ref="K48:L48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52:J52"/>
    <mergeCell ref="K52:L52"/>
    <mergeCell ref="B53:J53"/>
    <mergeCell ref="K53:L53"/>
    <mergeCell ref="B54:J54"/>
    <mergeCell ref="K54:L54"/>
    <mergeCell ref="B55:J55"/>
    <mergeCell ref="K55:L55"/>
    <mergeCell ref="B49:J49"/>
    <mergeCell ref="K49:L49"/>
    <mergeCell ref="B50:J50"/>
    <mergeCell ref="K50:L50"/>
    <mergeCell ref="B51:J51"/>
    <mergeCell ref="K51:L51"/>
    <mergeCell ref="B60:J60"/>
    <mergeCell ref="K60:L60"/>
    <mergeCell ref="B62:J62"/>
    <mergeCell ref="K62:L62"/>
    <mergeCell ref="B58:J58"/>
    <mergeCell ref="K58:L58"/>
    <mergeCell ref="B59:J59"/>
    <mergeCell ref="K59:L59"/>
    <mergeCell ref="B56:J56"/>
    <mergeCell ref="K56:L56"/>
    <mergeCell ref="B57:G57"/>
    <mergeCell ref="H57:L57"/>
    <mergeCell ref="B61:J61"/>
    <mergeCell ref="K61:L61"/>
    <mergeCell ref="B67:N67"/>
    <mergeCell ref="C68:I68"/>
    <mergeCell ref="J68:N68"/>
    <mergeCell ref="B69:I69"/>
    <mergeCell ref="J69:N69"/>
    <mergeCell ref="B63:J63"/>
    <mergeCell ref="K63:L63"/>
    <mergeCell ref="B64:G64"/>
    <mergeCell ref="H64:L64"/>
    <mergeCell ref="B65:K65"/>
    <mergeCell ref="B66:K66"/>
    <mergeCell ref="B99:G99"/>
    <mergeCell ref="H99:L99"/>
    <mergeCell ref="B100:K100"/>
    <mergeCell ref="B101:K101"/>
    <mergeCell ref="B102:K102"/>
    <mergeCell ref="B103:K103"/>
    <mergeCell ref="B104:K104"/>
    <mergeCell ref="B75:J76"/>
    <mergeCell ref="B78:C78"/>
    <mergeCell ref="D78:N78"/>
    <mergeCell ref="B95:G95"/>
    <mergeCell ref="H95:L95"/>
    <mergeCell ref="B96:K96"/>
    <mergeCell ref="B97:K97"/>
    <mergeCell ref="B98:D98"/>
    <mergeCell ref="E98:L98"/>
    <mergeCell ref="B88:G88"/>
    <mergeCell ref="H88:L88"/>
    <mergeCell ref="B89:K89"/>
    <mergeCell ref="B90:K90"/>
    <mergeCell ref="B91:K91"/>
    <mergeCell ref="B92:K92"/>
    <mergeCell ref="B93:K93"/>
    <mergeCell ref="B94:K94"/>
    <mergeCell ref="B109:K109"/>
    <mergeCell ref="B110:K110"/>
    <mergeCell ref="B111:K111"/>
    <mergeCell ref="B112:K112"/>
    <mergeCell ref="B113:K113"/>
    <mergeCell ref="B114:K114"/>
    <mergeCell ref="B105:K105"/>
    <mergeCell ref="B106:K106"/>
    <mergeCell ref="B107:K107"/>
    <mergeCell ref="B108:G108"/>
    <mergeCell ref="H108:L108"/>
    <mergeCell ref="B121:D121"/>
    <mergeCell ref="E121:L121"/>
    <mergeCell ref="B122:K122"/>
    <mergeCell ref="B123:K123"/>
    <mergeCell ref="B115:G115"/>
    <mergeCell ref="H115:L115"/>
    <mergeCell ref="B116:K116"/>
    <mergeCell ref="B117:K117"/>
    <mergeCell ref="B118:N118"/>
    <mergeCell ref="B170:N170"/>
    <mergeCell ref="B173:C173"/>
    <mergeCell ref="D173:L173"/>
    <mergeCell ref="B150:K150"/>
    <mergeCell ref="B151:K151"/>
    <mergeCell ref="B152:K152"/>
    <mergeCell ref="B153:K153"/>
    <mergeCell ref="B154:K154"/>
    <mergeCell ref="C171:N171"/>
    <mergeCell ref="B172:L172"/>
    <mergeCell ref="B155:K155"/>
    <mergeCell ref="B161:N161"/>
    <mergeCell ref="C162:N162"/>
    <mergeCell ref="C163:M163"/>
    <mergeCell ref="C164:M164"/>
    <mergeCell ref="B159:N160"/>
    <mergeCell ref="B168:N169"/>
    <mergeCell ref="C167:M167"/>
    <mergeCell ref="C165:N165"/>
    <mergeCell ref="C166:M166"/>
    <mergeCell ref="B156:G156"/>
    <mergeCell ref="H156:L156"/>
    <mergeCell ref="B157:K157"/>
    <mergeCell ref="B158:K158"/>
    <mergeCell ref="B178:C178"/>
    <mergeCell ref="B179:G179"/>
    <mergeCell ref="B180:G180"/>
    <mergeCell ref="B174:C174"/>
    <mergeCell ref="D174:L174"/>
    <mergeCell ref="B175:C175"/>
    <mergeCell ref="D175:L175"/>
    <mergeCell ref="B184:G184"/>
    <mergeCell ref="B185:G185"/>
    <mergeCell ref="B186:C186"/>
    <mergeCell ref="B181:G181"/>
    <mergeCell ref="B182:C182"/>
    <mergeCell ref="B183:G183"/>
    <mergeCell ref="B190:C190"/>
    <mergeCell ref="B191:G191"/>
    <mergeCell ref="B192:G192"/>
    <mergeCell ref="B187:G187"/>
    <mergeCell ref="B188:G188"/>
    <mergeCell ref="B189:G189"/>
    <mergeCell ref="H187:M187"/>
    <mergeCell ref="H188:M188"/>
    <mergeCell ref="H189:M189"/>
    <mergeCell ref="D190:M190"/>
    <mergeCell ref="H191:M191"/>
    <mergeCell ref="H192:M192"/>
    <mergeCell ref="B196:G196"/>
    <mergeCell ref="B197:G197"/>
    <mergeCell ref="B198:C198"/>
    <mergeCell ref="B193:G193"/>
    <mergeCell ref="B194:C194"/>
    <mergeCell ref="B195:G195"/>
    <mergeCell ref="H193:M193"/>
    <mergeCell ref="D194:M194"/>
    <mergeCell ref="H195:M195"/>
    <mergeCell ref="H196:M196"/>
    <mergeCell ref="H197:M197"/>
    <mergeCell ref="D198:M198"/>
    <mergeCell ref="B199:G199"/>
    <mergeCell ref="B200:G200"/>
    <mergeCell ref="B201:G201"/>
    <mergeCell ref="B202:C202"/>
    <mergeCell ref="B203:G203"/>
    <mergeCell ref="B204:G204"/>
    <mergeCell ref="B205:G205"/>
    <mergeCell ref="B206:C206"/>
    <mergeCell ref="B207:G207"/>
    <mergeCell ref="B217:G217"/>
    <mergeCell ref="B218:C218"/>
    <mergeCell ref="B213:G213"/>
    <mergeCell ref="B214:C214"/>
    <mergeCell ref="B215:G215"/>
    <mergeCell ref="H217:M217"/>
    <mergeCell ref="D218:M218"/>
    <mergeCell ref="B222:C222"/>
    <mergeCell ref="B223:G223"/>
    <mergeCell ref="B224:G224"/>
    <mergeCell ref="B219:G219"/>
    <mergeCell ref="B220:G220"/>
    <mergeCell ref="B221:G221"/>
    <mergeCell ref="H219:M219"/>
    <mergeCell ref="H220:M220"/>
    <mergeCell ref="H221:M221"/>
    <mergeCell ref="D222:M222"/>
    <mergeCell ref="H223:M223"/>
    <mergeCell ref="H224:M224"/>
    <mergeCell ref="B228:G228"/>
    <mergeCell ref="B229:G229"/>
    <mergeCell ref="B230:C230"/>
    <mergeCell ref="B225:G225"/>
    <mergeCell ref="B226:C226"/>
    <mergeCell ref="B227:G227"/>
    <mergeCell ref="H225:M225"/>
    <mergeCell ref="D226:M226"/>
    <mergeCell ref="H227:M227"/>
    <mergeCell ref="H228:M228"/>
    <mergeCell ref="H229:M229"/>
    <mergeCell ref="D230:M230"/>
    <mergeCell ref="B234:G234"/>
    <mergeCell ref="B235:C235"/>
    <mergeCell ref="B236:G236"/>
    <mergeCell ref="B231:G231"/>
    <mergeCell ref="B232:G232"/>
    <mergeCell ref="B233:G233"/>
    <mergeCell ref="H231:M231"/>
    <mergeCell ref="H232:M232"/>
    <mergeCell ref="H233:M233"/>
    <mergeCell ref="H234:M234"/>
    <mergeCell ref="D235:M235"/>
    <mergeCell ref="H236:M236"/>
    <mergeCell ref="B240:G240"/>
    <mergeCell ref="H240:N240"/>
    <mergeCell ref="H241:J241"/>
    <mergeCell ref="L241:N241"/>
    <mergeCell ref="B242:G242"/>
    <mergeCell ref="H242:J242"/>
    <mergeCell ref="L242:N242"/>
    <mergeCell ref="B237:G237"/>
    <mergeCell ref="B239:C239"/>
    <mergeCell ref="D239:N239"/>
    <mergeCell ref="H237:M237"/>
    <mergeCell ref="B246:G246"/>
    <mergeCell ref="H246:N246"/>
    <mergeCell ref="B247:G247"/>
    <mergeCell ref="H247:J247"/>
    <mergeCell ref="L247:N247"/>
    <mergeCell ref="B248:G248"/>
    <mergeCell ref="H248:J248"/>
    <mergeCell ref="L248:N248"/>
    <mergeCell ref="B243:G243"/>
    <mergeCell ref="H243:N243"/>
    <mergeCell ref="B244:G244"/>
    <mergeCell ref="H244:J244"/>
    <mergeCell ref="L244:N244"/>
    <mergeCell ref="B245:G245"/>
    <mergeCell ref="H245:J245"/>
    <mergeCell ref="L245:N245"/>
    <mergeCell ref="B252:G252"/>
    <mergeCell ref="H252:N252"/>
    <mergeCell ref="B253:C253"/>
    <mergeCell ref="D253:N253"/>
    <mergeCell ref="B254:G254"/>
    <mergeCell ref="H254:N254"/>
    <mergeCell ref="B249:C249"/>
    <mergeCell ref="D249:N249"/>
    <mergeCell ref="B250:G250"/>
    <mergeCell ref="H250:N250"/>
    <mergeCell ref="B251:G251"/>
    <mergeCell ref="H251:N251"/>
    <mergeCell ref="B262:C262"/>
    <mergeCell ref="D262:N262"/>
    <mergeCell ref="B263:G263"/>
    <mergeCell ref="H263:N263"/>
    <mergeCell ref="B264:G264"/>
    <mergeCell ref="H264:N264"/>
    <mergeCell ref="B256:G256"/>
    <mergeCell ref="H256:N256"/>
    <mergeCell ref="B258:G258"/>
    <mergeCell ref="H258:N258"/>
    <mergeCell ref="B260:G260"/>
    <mergeCell ref="H260:N260"/>
    <mergeCell ref="B261:H261"/>
    <mergeCell ref="I261:N261"/>
    <mergeCell ref="B259:H259"/>
    <mergeCell ref="I259:N259"/>
    <mergeCell ref="B269:G269"/>
    <mergeCell ref="H269:N269"/>
    <mergeCell ref="B270:H270"/>
    <mergeCell ref="I270:N270"/>
    <mergeCell ref="B271:I271"/>
    <mergeCell ref="J271:N271"/>
    <mergeCell ref="B265:G265"/>
    <mergeCell ref="H265:N265"/>
    <mergeCell ref="B266:G266"/>
    <mergeCell ref="H266:N266"/>
    <mergeCell ref="B268:N268"/>
    <mergeCell ref="B275:I275"/>
    <mergeCell ref="J275:N275"/>
    <mergeCell ref="B276:G276"/>
    <mergeCell ref="H276:N276"/>
    <mergeCell ref="B277:H277"/>
    <mergeCell ref="I277:N277"/>
    <mergeCell ref="B272:I272"/>
    <mergeCell ref="J272:N272"/>
    <mergeCell ref="B273:H273"/>
    <mergeCell ref="I273:N273"/>
    <mergeCell ref="B274:I274"/>
    <mergeCell ref="J274:N274"/>
    <mergeCell ref="B281:I281"/>
    <mergeCell ref="J281:N281"/>
    <mergeCell ref="B282:I282"/>
    <mergeCell ref="J282:N282"/>
    <mergeCell ref="B283:H283"/>
    <mergeCell ref="I283:N283"/>
    <mergeCell ref="B278:I278"/>
    <mergeCell ref="J278:N278"/>
    <mergeCell ref="B279:I279"/>
    <mergeCell ref="J279:N279"/>
    <mergeCell ref="B280:H280"/>
    <mergeCell ref="I280:N280"/>
    <mergeCell ref="B288:E288"/>
    <mergeCell ref="F288:L288"/>
    <mergeCell ref="B284:I284"/>
    <mergeCell ref="J284:N284"/>
    <mergeCell ref="B285:I285"/>
    <mergeCell ref="J285:N285"/>
    <mergeCell ref="B286:N286"/>
    <mergeCell ref="B287:L287"/>
    <mergeCell ref="B295:L295"/>
    <mergeCell ref="B291:N291"/>
    <mergeCell ref="B292:C292"/>
    <mergeCell ref="D292:N292"/>
    <mergeCell ref="B289:H289"/>
    <mergeCell ref="I289:L289"/>
    <mergeCell ref="B304:D304"/>
    <mergeCell ref="E304:L304"/>
    <mergeCell ref="B296:C296"/>
    <mergeCell ref="D296:L296"/>
    <mergeCell ref="B297:D297"/>
    <mergeCell ref="E297:L297"/>
    <mergeCell ref="B298:E298"/>
    <mergeCell ref="F298:L298"/>
    <mergeCell ref="B293:N293"/>
    <mergeCell ref="B294:N294"/>
    <mergeCell ref="B302:E302"/>
    <mergeCell ref="F302:L302"/>
    <mergeCell ref="B299:E299"/>
    <mergeCell ref="F299:L299"/>
    <mergeCell ref="B300:E300"/>
    <mergeCell ref="F300:L300"/>
    <mergeCell ref="B301:E301"/>
    <mergeCell ref="F301:L301"/>
    <mergeCell ref="B303:E303"/>
    <mergeCell ref="F303:L303"/>
    <mergeCell ref="B310:E310"/>
    <mergeCell ref="F310:L310"/>
    <mergeCell ref="B311:E311"/>
    <mergeCell ref="F311:L311"/>
    <mergeCell ref="B305:E305"/>
    <mergeCell ref="F305:L305"/>
    <mergeCell ref="B306:E306"/>
    <mergeCell ref="F306:L306"/>
    <mergeCell ref="B307:E307"/>
    <mergeCell ref="F307:L307"/>
    <mergeCell ref="B308:E308"/>
    <mergeCell ref="F308:L308"/>
    <mergeCell ref="B309:D309"/>
    <mergeCell ref="E309:L309"/>
    <mergeCell ref="B320:E320"/>
    <mergeCell ref="F320:L320"/>
    <mergeCell ref="B317:E317"/>
    <mergeCell ref="F317:L317"/>
    <mergeCell ref="B318:E318"/>
    <mergeCell ref="F318:L318"/>
    <mergeCell ref="B319:E319"/>
    <mergeCell ref="F319:L319"/>
    <mergeCell ref="B312:E312"/>
    <mergeCell ref="F312:L312"/>
    <mergeCell ref="B313:E313"/>
    <mergeCell ref="F313:L313"/>
    <mergeCell ref="B315:L315"/>
    <mergeCell ref="B316:C316"/>
    <mergeCell ref="D316:L316"/>
    <mergeCell ref="B314:E314"/>
    <mergeCell ref="F314:L314"/>
    <mergeCell ref="B322:M322"/>
    <mergeCell ref="B323:M323"/>
    <mergeCell ref="B332:E332"/>
    <mergeCell ref="F332:L332"/>
    <mergeCell ref="B334:E334"/>
    <mergeCell ref="B329:D329"/>
    <mergeCell ref="E329:L329"/>
    <mergeCell ref="B330:E330"/>
    <mergeCell ref="F330:L330"/>
    <mergeCell ref="B331:E331"/>
    <mergeCell ref="F331:L331"/>
    <mergeCell ref="F334:M334"/>
    <mergeCell ref="B333:M333"/>
    <mergeCell ref="B326:E326"/>
    <mergeCell ref="F326:L326"/>
    <mergeCell ref="B327:E327"/>
    <mergeCell ref="F327:L327"/>
    <mergeCell ref="B328:E328"/>
    <mergeCell ref="F328:L328"/>
    <mergeCell ref="B324:C324"/>
    <mergeCell ref="D324:L324"/>
    <mergeCell ref="B325:D325"/>
    <mergeCell ref="E325:L325"/>
    <mergeCell ref="B339:E339"/>
    <mergeCell ref="F339:L339"/>
    <mergeCell ref="B340:E340"/>
    <mergeCell ref="F340:L340"/>
    <mergeCell ref="B341:E341"/>
    <mergeCell ref="F341:L341"/>
    <mergeCell ref="B335:N335"/>
    <mergeCell ref="B336:L336"/>
    <mergeCell ref="B337:C337"/>
    <mergeCell ref="D337:L337"/>
    <mergeCell ref="B338:D338"/>
    <mergeCell ref="E338:L338"/>
    <mergeCell ref="B345:D345"/>
    <mergeCell ref="E345:L345"/>
    <mergeCell ref="B346:E346"/>
    <mergeCell ref="F346:L346"/>
    <mergeCell ref="B347:E347"/>
    <mergeCell ref="F347:L347"/>
    <mergeCell ref="B342:E342"/>
    <mergeCell ref="F342:L342"/>
    <mergeCell ref="B343:E343"/>
    <mergeCell ref="F343:L343"/>
    <mergeCell ref="B344:E344"/>
    <mergeCell ref="F344:L344"/>
    <mergeCell ref="B356:E356"/>
    <mergeCell ref="F356:L356"/>
    <mergeCell ref="B351:E351"/>
    <mergeCell ref="F351:L351"/>
    <mergeCell ref="B352:D352"/>
    <mergeCell ref="E352:L352"/>
    <mergeCell ref="B353:E353"/>
    <mergeCell ref="F353:L353"/>
    <mergeCell ref="B348:E348"/>
    <mergeCell ref="F348:L348"/>
    <mergeCell ref="B349:E349"/>
    <mergeCell ref="F349:L349"/>
    <mergeCell ref="B350:E350"/>
    <mergeCell ref="F350:L350"/>
    <mergeCell ref="F364:L364"/>
    <mergeCell ref="B365:E365"/>
    <mergeCell ref="B149:G149"/>
    <mergeCell ref="H149:L149"/>
    <mergeCell ref="F365:L365"/>
    <mergeCell ref="B360:E360"/>
    <mergeCell ref="F360:L360"/>
    <mergeCell ref="B361:E361"/>
    <mergeCell ref="F361:L361"/>
    <mergeCell ref="B362:E362"/>
    <mergeCell ref="F362:L362"/>
    <mergeCell ref="B363:E363"/>
    <mergeCell ref="F363:L363"/>
    <mergeCell ref="B364:E364"/>
    <mergeCell ref="B357:E357"/>
    <mergeCell ref="F357:L357"/>
    <mergeCell ref="B358:E358"/>
    <mergeCell ref="F358:L358"/>
    <mergeCell ref="B359:D359"/>
    <mergeCell ref="E359:L359"/>
    <mergeCell ref="B354:E354"/>
    <mergeCell ref="F354:L354"/>
    <mergeCell ref="B355:E355"/>
    <mergeCell ref="F355:L355"/>
    <mergeCell ref="B372:E372"/>
    <mergeCell ref="F372:L372"/>
    <mergeCell ref="B369:E369"/>
    <mergeCell ref="F369:L369"/>
    <mergeCell ref="B370:E370"/>
    <mergeCell ref="F370:L370"/>
    <mergeCell ref="B371:E371"/>
    <mergeCell ref="F371:L371"/>
    <mergeCell ref="B366:D366"/>
    <mergeCell ref="E366:L366"/>
    <mergeCell ref="B367:E367"/>
    <mergeCell ref="F367:L367"/>
    <mergeCell ref="B368:E368"/>
    <mergeCell ref="F368:L368"/>
    <mergeCell ref="B145:K145"/>
    <mergeCell ref="H135:L135"/>
    <mergeCell ref="B136:K136"/>
    <mergeCell ref="B138:D138"/>
    <mergeCell ref="E138:L138"/>
    <mergeCell ref="B144:K144"/>
    <mergeCell ref="B146:K146"/>
    <mergeCell ref="B147:K147"/>
    <mergeCell ref="B148:K148"/>
    <mergeCell ref="B137:J137"/>
    <mergeCell ref="B79:N80"/>
    <mergeCell ref="B81:N82"/>
    <mergeCell ref="B139:G139"/>
    <mergeCell ref="H139:L139"/>
    <mergeCell ref="B140:K140"/>
    <mergeCell ref="B141:K141"/>
    <mergeCell ref="B142:K142"/>
    <mergeCell ref="B143:K143"/>
    <mergeCell ref="B134:J134"/>
    <mergeCell ref="B135:G135"/>
    <mergeCell ref="B130:G130"/>
    <mergeCell ref="H130:L130"/>
    <mergeCell ref="B131:K131"/>
    <mergeCell ref="B132:K132"/>
    <mergeCell ref="B133:J133"/>
    <mergeCell ref="B124:N124"/>
    <mergeCell ref="B125:N125"/>
    <mergeCell ref="B126:N126"/>
    <mergeCell ref="B127:L127"/>
    <mergeCell ref="C128:L128"/>
    <mergeCell ref="B129:D129"/>
    <mergeCell ref="E129:L129"/>
    <mergeCell ref="B119:L119"/>
    <mergeCell ref="C120:L120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4" manualBreakCount="4">
    <brk id="117" max="16383" man="1"/>
    <brk id="182" max="16383" man="1"/>
    <brk id="237" max="16383" man="1"/>
    <brk id="3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dic 19 CETI</vt:lpstr>
      <vt:lpstr>'Numeralia dic 19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2020-03-10T19:02:01Z</dcterms:modified>
</cp:coreProperties>
</file>